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45" windowWidth="12120" windowHeight="7125" activeTab="8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Продовж 5" sheetId="6" r:id="rId6"/>
    <sheet name="Прод дод 5.1" sheetId="7" r:id="rId7"/>
    <sheet name="дод.6" sheetId="8" r:id="rId8"/>
    <sheet name="дод.7" sheetId="9" r:id="rId9"/>
  </sheets>
  <externalReferences>
    <externalReference r:id="rId12"/>
  </externalReferences>
  <definedNames>
    <definedName name="_xlfn.AGGREGATE" hidden="1">#NAME?</definedName>
    <definedName name="_xlnm.Print_Titles" localSheetId="0">'Дод.1'!$7:$10</definedName>
    <definedName name="_xlnm.Print_Titles" localSheetId="2">'Дод.3'!$8:$12</definedName>
    <definedName name="_xlnm.Print_Titles" localSheetId="7">'дод.6'!$5:$5</definedName>
    <definedName name="_xlnm.Print_Titles" localSheetId="8">'дод.7'!$5:$5</definedName>
    <definedName name="_xlnm.Print_Area" localSheetId="3">'Дод.4'!$A$1:$P$22</definedName>
    <definedName name="_xlnm.Print_Area" localSheetId="4">'Дод.5'!$A$1:$Q$52</definedName>
    <definedName name="_xlnm.Print_Area" localSheetId="7">'дод.6'!$B$1:$J$35</definedName>
    <definedName name="_xlnm.Print_Area" localSheetId="8">'дод.7'!$A$1:$I$68</definedName>
  </definedNames>
  <calcPr fullCalcOnLoad="1"/>
</workbook>
</file>

<file path=xl/sharedStrings.xml><?xml version="1.0" encoding="utf-8"?>
<sst xmlns="http://schemas.openxmlformats.org/spreadsheetml/2006/main" count="1023" uniqueCount="636">
  <si>
    <t>Ряшківського</t>
  </si>
  <si>
    <t>Сергіївського</t>
  </si>
  <si>
    <t>Сухополов'янського</t>
  </si>
  <si>
    <t>Ладанського</t>
  </si>
  <si>
    <t>ВСЬОГО ДОХОДІВ</t>
  </si>
  <si>
    <t>Додаток №2</t>
  </si>
  <si>
    <t>Фінансування районного бюджету на 2018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</si>
  <si>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</si>
  <si>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</si>
  <si>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</si>
  <si>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</si>
  <si>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</si>
  <si>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</si>
  <si>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</si>
  <si>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видатків районного бюджету на 2018 рік</t>
  </si>
  <si>
    <t>0613120</t>
  </si>
  <si>
    <t>0613123</t>
  </si>
  <si>
    <t>0613130</t>
  </si>
  <si>
    <t>0615010</t>
  </si>
  <si>
    <t xml:space="preserve"> Сектор  культури, туризму і релігій Прилуцької районної державної адміністрації</t>
  </si>
  <si>
    <t>3719570</t>
  </si>
  <si>
    <t>9570</t>
  </si>
  <si>
    <t xml:space="preserve">Програма на 2013-2015 роки із забезпечення  житлом дітей-сиріт, дітей, позбавлених батьківського 
піклування, та осіб з їх числа
</t>
  </si>
  <si>
    <t xml:space="preserve">Районна програма надання пільг інвалідам по зору І та ІІгруп, сім'ям загиблих воїнів – інтернаціоналістів  в Афганістані  та сім’ям загиблих  під час участі в  антитерористичній операції на 2016-2020 роки </t>
  </si>
  <si>
    <t xml:space="preserve">Районна програма "Оздоровлення та відпочинок дітей Прилуцькеого району на 2016-2018 роки 
</t>
  </si>
  <si>
    <t>Районна програма надання інших пільг окремим категоріям громадян Прилуцького району на 2016 - 2020 роки</t>
  </si>
  <si>
    <t>1070</t>
  </si>
  <si>
    <t>№ з/п</t>
  </si>
  <si>
    <t>Назва адміністративно - територіальної одиниці</t>
  </si>
  <si>
    <t xml:space="preserve">Дошкільна освіта </t>
  </si>
  <si>
    <t>Культура</t>
  </si>
  <si>
    <t>КОЕФІЦІЄНТИ  ВПЛИВУ</t>
  </si>
  <si>
    <t>Неселення, яке обслуговують районні клубні заклади</t>
  </si>
  <si>
    <t>БІЛОРІЧИЦЯ</t>
  </si>
  <si>
    <t>По дошкільній освіті:</t>
  </si>
  <si>
    <t>БОГДАНІВКА</t>
  </si>
  <si>
    <t>БУБНІВЩИНА</t>
  </si>
  <si>
    <t>ВАЛКИ</t>
  </si>
  <si>
    <t>В. ДІВИЦЯ</t>
  </si>
  <si>
    <t>ДАНЬКІВКА</t>
  </si>
  <si>
    <t>ДІДІВЦІ</t>
  </si>
  <si>
    <t>Д.ГАЙ</t>
  </si>
  <si>
    <t>ЗАЇЗД</t>
  </si>
  <si>
    <t>ЗАМІСТЯ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</si>
  <si>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</si>
  <si>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</si>
  <si>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</si>
  <si>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</si>
  <si>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</si>
  <si>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</si>
  <si>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По культурі :</t>
  </si>
  <si>
    <t>Л.СОРОЧИНЦІ</t>
  </si>
  <si>
    <t>МАЗКИ</t>
  </si>
  <si>
    <t>МАЛКІВКА</t>
  </si>
  <si>
    <t>НЕТЯЖИНО</t>
  </si>
  <si>
    <t>Н.ГРЕБЛЯ</t>
  </si>
  <si>
    <t>ОБИЧІВ</t>
  </si>
  <si>
    <t>ОХІНЬКИ</t>
  </si>
  <si>
    <t>ПЕРЕВОЛОЧНА</t>
  </si>
  <si>
    <t>ПЕТРІВКА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</si>
  <si>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</si>
  <si>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</si>
  <si>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</si>
  <si>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</si>
  <si>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</si>
  <si>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</si>
  <si>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</si>
  <si>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ТОВКАЧІВКА</t>
  </si>
  <si>
    <t>УДАЙЦІ</t>
  </si>
  <si>
    <t>ЯБЛУНІВКА</t>
  </si>
  <si>
    <t>по сільських</t>
  </si>
  <si>
    <t>ЛАДАН</t>
  </si>
  <si>
    <t>ЛИНОВИЦЯ</t>
  </si>
  <si>
    <t>М.ДІВИЦЯ</t>
  </si>
  <si>
    <t xml:space="preserve">по селищних </t>
  </si>
  <si>
    <t>Програма соціально-правового захисту дітей на 2016-2018 роки</t>
  </si>
  <si>
    <t>Відділ освіти Прилуцької районної державної адміністрації</t>
  </si>
  <si>
    <t>Державний бюджет</t>
  </si>
  <si>
    <t>Районна програма підтримки  індивідуального житлового будівництва та розвитку особистого селянського господарства ”Власний дім” на 2016-2020 роки</t>
  </si>
  <si>
    <t>Фінансове управління  Прилуцької районної державної адміністрації  (в частині  міжбюджетних трансфертів, резервного фонду)</t>
  </si>
  <si>
    <t>-</t>
  </si>
  <si>
    <t>Загальний фонд</t>
  </si>
  <si>
    <t>Спеціальний фонд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</si>
  <si>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</si>
  <si>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</si>
  <si>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</si>
  <si>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</si>
  <si>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</si>
  <si>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</si>
  <si>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</si>
  <si>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</si>
  <si>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</si>
  <si>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</si>
  <si>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</si>
  <si>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</si>
  <si>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</si>
  <si>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</si>
  <si>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</si>
  <si>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</si>
  <si>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</si>
  <si>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Назва об’єктів відповідно  до проектно- кошторисної документації тощо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</si>
  <si>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</si>
  <si>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</si>
  <si>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</si>
  <si>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</si>
  <si>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</si>
  <si>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</si>
  <si>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</si>
  <si>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</si>
  <si>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Знам"янка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</si>
  <si>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</si>
  <si>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</si>
  <si>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</si>
  <si>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</si>
  <si>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</si>
  <si>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</si>
  <si>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</si>
  <si>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</si>
  <si>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</si>
  <si>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</si>
  <si>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</si>
  <si>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</si>
  <si>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</si>
  <si>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</si>
  <si>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</si>
  <si>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</si>
  <si>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</si>
  <si>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</si>
  <si>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</si>
  <si>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</si>
  <si>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</si>
  <si>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</si>
  <si>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Дотації з районного бюджету</t>
  </si>
  <si>
    <t>Субвенції з районного бюджету</t>
  </si>
  <si>
    <t>грн.</t>
  </si>
  <si>
    <t>Разом по сільським бюджетам</t>
  </si>
  <si>
    <t>Разом по селищним бюджетам</t>
  </si>
  <si>
    <t>ВСЬОГО</t>
  </si>
  <si>
    <t>Капітальні видатки</t>
  </si>
  <si>
    <t>Прилуцька районна державна адміністрація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</si>
  <si>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</si>
  <si>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Утримання апарату управління громадських фізкультурно-спортивних організацій (ФСТ "Колос") </t>
  </si>
  <si>
    <t>130201</t>
  </si>
  <si>
    <t>130204</t>
  </si>
  <si>
    <t xml:space="preserve">Програма фінансової підтримки фізкультурно-спортивного товариства "Колос" на 2011-2015 роки </t>
  </si>
  <si>
    <t>Інші субвенції </t>
  </si>
  <si>
    <t>Разом видатки</t>
  </si>
  <si>
    <t>0133</t>
  </si>
  <si>
    <t>0810</t>
  </si>
  <si>
    <t>1030</t>
  </si>
  <si>
    <t>1010</t>
  </si>
  <si>
    <t>1060</t>
  </si>
  <si>
    <t>Фінансове управління Прилуцької районної державної адміністрації (в частині міжбюджетних трансфертів, резервного фонду)</t>
  </si>
  <si>
    <t>0180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</si>
  <si>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</si>
  <si>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</si>
  <si>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</si>
  <si>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 xml:space="preserve">Програми в галузі сільського господарства, лісового господарства, рибальства та мисливства </t>
  </si>
  <si>
    <t>Програма передачі нетелей багатодітнимм сім"ям, які проживають у сільській місцевості Прилуцького району на 2012-2015 роки</t>
  </si>
  <si>
    <t>Управління агропромислового розвитку Прилуцької райдержадміністрації</t>
  </si>
  <si>
    <t>160903</t>
  </si>
  <si>
    <t>0421</t>
  </si>
  <si>
    <t xml:space="preserve">Субвенція загального фонду </t>
  </si>
  <si>
    <t xml:space="preserve">Субвенція спеціального фонду </t>
  </si>
  <si>
    <t xml:space="preserve">Програма підтримки районної організації ветеранів України на 2015-2018 роки </t>
  </si>
  <si>
    <t>Обласний бюджет</t>
  </si>
  <si>
    <t>0990</t>
  </si>
  <si>
    <t xml:space="preserve">Програма розвитку комунальної архівної усатнови "Районний трудовий архів" Прилуцької районної ради на 2014-2018 роки </t>
  </si>
  <si>
    <t>Прикріплене населення                                  (P)</t>
  </si>
  <si>
    <t>Програма розвитку малого і середнього підприємництва на 2017-2020 роки по Прилуцькому району</t>
  </si>
  <si>
    <t>Районна програма "Молодь Прилуччини на 2016-2020 роки"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</si>
  <si>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</si>
  <si>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Код ФКВКБ</t>
  </si>
  <si>
    <t>Код ТПКВКМБ /
ТКВКБМС</t>
  </si>
  <si>
    <t>Код програмної класифікації видатків та кредитування місцевих бюджетів</t>
  </si>
  <si>
    <t>0100000</t>
  </si>
  <si>
    <t>Прилуцька районна рада</t>
  </si>
  <si>
    <t>0110000</t>
  </si>
  <si>
    <t>1000000</t>
  </si>
  <si>
    <t>1010000</t>
  </si>
  <si>
    <t>1011020</t>
  </si>
  <si>
    <t>Управління соціального захисту населення  Прилуцької районної державної адміністрації</t>
  </si>
  <si>
    <t>Прилуцький р-н</t>
  </si>
  <si>
    <t>(грн.)</t>
  </si>
  <si>
    <t>Всього</t>
  </si>
  <si>
    <t>Додаток №4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</si>
  <si>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</si>
  <si>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</si>
  <si>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</si>
  <si>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</si>
  <si>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</si>
  <si>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Повернення кредитів</t>
  </si>
  <si>
    <t>Кредитування - всього</t>
  </si>
  <si>
    <t>з них</t>
  </si>
  <si>
    <t>Разом</t>
  </si>
  <si>
    <t>бюджет розвитку</t>
  </si>
  <si>
    <t xml:space="preserve"> </t>
  </si>
  <si>
    <t>1020</t>
  </si>
  <si>
    <t>Методичне забезпечення діяльності навчальних закладів та інші заходи в галузі освіти</t>
  </si>
  <si>
    <t>0111</t>
  </si>
  <si>
    <t>3112</t>
  </si>
  <si>
    <t>1040</t>
  </si>
  <si>
    <t>Заходи державної політики з питань дітей та їх соціального захисту</t>
  </si>
  <si>
    <t>3131</t>
  </si>
  <si>
    <t>3140</t>
  </si>
  <si>
    <t>5011</t>
  </si>
  <si>
    <t>Проведення навчально-тренувальних зборів і змагань з олімпійських видів спорту</t>
  </si>
  <si>
    <t>0411</t>
  </si>
  <si>
    <t>0960</t>
  </si>
  <si>
    <t>Соціальний захист ветеранів війни та праці</t>
  </si>
  <si>
    <t>0490</t>
  </si>
  <si>
    <t>0200000</t>
  </si>
  <si>
    <t>0210000</t>
  </si>
  <si>
    <t>Довгострокові кредити індивідуальним забудовникам житла на селі та їх повернення</t>
  </si>
  <si>
    <t>0218830</t>
  </si>
  <si>
    <t>0218831</t>
  </si>
  <si>
    <t xml:space="preserve">Надання  кредиту </t>
  </si>
  <si>
    <t>Повернення кредиту</t>
  </si>
  <si>
    <t>0218832</t>
  </si>
  <si>
    <t>Повернення кредитів до районного бюджету  та  надання кредитів з  районного бюджету   в 2018 році</t>
  </si>
  <si>
    <t>Кредитування</t>
  </si>
  <si>
    <t xml:space="preserve">Перелік місцевих (регіональних) програм, які фінансуватимуться за рахунок коштів
районного бюджету  у 2018 році
</t>
  </si>
  <si>
    <t>Інша діяльність у сфері державного управління</t>
  </si>
  <si>
    <t>Членські внески до асоціацій органів місцевого самоврядування</t>
  </si>
  <si>
    <t>7680</t>
  </si>
  <si>
    <t>0110180</t>
  </si>
  <si>
    <t>0117680</t>
  </si>
  <si>
    <t xml:space="preserve"> 0200000</t>
  </si>
  <si>
    <t>0210180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</si>
  <si>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</si>
  <si>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0213112</t>
  </si>
  <si>
    <t>Здійснення заходів та реалізація проектів на виконання Державної цільової соціальної програми «Молодь України»</t>
  </si>
  <si>
    <t>0213131</t>
  </si>
  <si>
    <t>7610</t>
  </si>
  <si>
    <t>0217610</t>
  </si>
  <si>
    <t>Довгострокові кредити індивідуальним забудовникам житла на селі  та їх повернення</t>
  </si>
  <si>
    <t xml:space="preserve">Надання кредиту </t>
  </si>
  <si>
    <t>Утримання та забезпечення діяльності центрів соціальних служб для сім’ї, дітей та молоді</t>
  </si>
  <si>
    <t>3121</t>
  </si>
  <si>
    <t>0213121</t>
  </si>
  <si>
    <t>0600000</t>
  </si>
  <si>
    <t>0610000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</si>
  <si>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</si>
  <si>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</si>
  <si>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</si>
  <si>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0611020</t>
  </si>
  <si>
    <t>0800000</t>
  </si>
  <si>
    <t>0810000</t>
  </si>
  <si>
    <t>Районна програма забезпечення інвалідів, дітей-інвалідів - стомованих хворих технічними засобами на 2017-2019 роки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</si>
  <si>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</si>
  <si>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</si>
  <si>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</si>
  <si>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</si>
  <si>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</si>
  <si>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</si>
  <si>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</si>
  <si>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</si>
  <si>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0813030</t>
  </si>
  <si>
    <t>0813031</t>
  </si>
  <si>
    <t>0813032</t>
  </si>
  <si>
    <t>0813033</t>
  </si>
  <si>
    <t>0813035</t>
  </si>
  <si>
    <t>0813104</t>
  </si>
  <si>
    <t>0813180</t>
  </si>
  <si>
    <t>3710000</t>
  </si>
  <si>
    <t>Районна програма забезпечення виконання Прилуцькою  районною державною адміністрацією делегованих їй районною радою повноважень на 2016-2018 роки</t>
  </si>
  <si>
    <t xml:space="preserve">  Прилуцька районна державна адміністрація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</si>
  <si>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</si>
  <si>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</si>
  <si>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>0611150</t>
  </si>
  <si>
    <t>Забезпечення діяльності інших закладів у сфері освіти</t>
  </si>
  <si>
    <t>0611161</t>
  </si>
  <si>
    <t>Перелік об’єктів, видатки на які у 2018  році будуть проводитися за рахунок коштів бюджету розвитку</t>
  </si>
  <si>
    <t>Капітальні видатки (капітальний ремонт житлових приміщень пільгових категорій населення)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</si>
  <si>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</si>
  <si>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</si>
  <si>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0725</t>
  </si>
  <si>
    <t>0212111</t>
  </si>
  <si>
    <t>Районна програма "Надання соціальних послуг особам, які потребують сторонньої допомоги на 2018-2022 роки"</t>
  </si>
  <si>
    <t>0813190</t>
  </si>
  <si>
    <t>0813192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</si>
  <si>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</si>
  <si>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 xml:space="preserve">Інші субвенції з місцевого бюджету </t>
  </si>
  <si>
    <t>Районна програма сприяння виконанню депутатських повноважень депутатами Прилуцької районної ради на 2017-2018 роки</t>
  </si>
  <si>
    <t>Міжбюджетні трансферти  з районного бюджету  місцевим/державному бюджетам  на 2018 рік</t>
  </si>
  <si>
    <t>Субвенція з місцевого бюджету державному бюджету на виконання програм соціально-економічного розвитку регіонів       (код 3719800)</t>
  </si>
  <si>
    <t xml:space="preserve">Харчування учнів у закладах загальної середньої освіти та дітей у дошкільному навчальному закладі "Барвінок" с.Замістя на 2018 рік </t>
  </si>
  <si>
    <t>Продовження додатку №5</t>
  </si>
  <si>
    <t>Розрахунок прогнозованого обсягу міжбюджетного трансферту із районного бюджету до бюджетів сіл та селищ на 2018 рік на утримання дошкільних закладів освіти, сільських, селищних палаців і будинків культури, клубів</t>
  </si>
  <si>
    <t>Обсяг міжбюджетного трансферту на 2018 рік  за формулою, грн.</t>
  </si>
  <si>
    <t>Фактичний обсяг іншої дотації з районного бюджету в 2017 році, грн.                         **</t>
  </si>
  <si>
    <t>Обсяг міжбюджетного трансферту на 2018 рік (остаточний),  грн.</t>
  </si>
  <si>
    <t>Дитяче населення                       від 0 до 6 років                                                              (DN)</t>
  </si>
  <si>
    <t>Кількість груп на 01.10.2017                                     (G)</t>
  </si>
  <si>
    <t>Кількість дітей, які відвідують ДНЗ на 01.10.2017            (D)</t>
  </si>
  <si>
    <t>Штатна чисельність працівників  ДНЗ на 01.10.2017                         (H1)</t>
  </si>
  <si>
    <t>Видатки на 2018 рік обраховані за формулою,                               грн.</t>
  </si>
  <si>
    <t>Чисельність населення станом на 01.01.2017, чол. (Держстат)</t>
  </si>
  <si>
    <t>Штатна чисельність працівників  БК, клубів  на 01.10.2017                 (H2)</t>
  </si>
  <si>
    <t>Видатки на 2018 рік обраховані за формулою, грн.</t>
  </si>
  <si>
    <t>БІЛОШАПКИ *</t>
  </si>
  <si>
    <t>Кdn -коефіцієнт впливу дитячого населення -0,03;                                                                     Кg -коефіцієнт впливу кількості груп - 0,07;                                                          Кd - коефіцієнт впливу кількості дітей , які відвідують ДНЗ - 0,2;                                                       Кh1-коефіцієнт впливу штатної чисельності працівників - 0,7</t>
  </si>
  <si>
    <t>ЖОВТНЕВЕ</t>
  </si>
  <si>
    <t>ЗНАМ'ЯНКА *</t>
  </si>
  <si>
    <t>Кn -коефіцієнт впливу прикріпленого населення -0,1;                                                                                                             Кh2-коефіцієнт впливу штатної чисельності працівників - 0,9</t>
  </si>
  <si>
    <t>S=(Z7хКdn:Z3хDN) +(Z7х Кg :Z4х G)+(Z7хКd:Z5хD)+(Z7хКh1:Z6хH1)</t>
  </si>
  <si>
    <t>S=(Z12хКn:Z10хP) +(Z12хКh2:Z11хH2)</t>
  </si>
  <si>
    <t>* В Білошапківській та Знам'янській сільських радах дитячі садки сезонні</t>
  </si>
  <si>
    <t>** Без врахування бюджетів, що ввійшли до складу Малодівицької та Линовицької ОТГ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</si>
  <si>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</si>
  <si>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</si>
  <si>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</si>
  <si>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0215011</t>
  </si>
  <si>
    <t>«Розвиток фізичної культури і спорту на 2018-2020 роки».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</si>
  <si>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</si>
  <si>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</si>
  <si>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</si>
  <si>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</si>
  <si>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>0617363</t>
  </si>
  <si>
    <t>7363</t>
  </si>
  <si>
    <t>1017363</t>
  </si>
  <si>
    <t>Надання фінансової підтримки громадським організаціям ветеранів і  осіб з інвалідністю, діяльність яких має соціальну спрямованість</t>
  </si>
  <si>
    <t xml:space="preserve">                     Інші дотації з місцевого бюджету  (на утримання дошкільних закладів освіти, сільських, селищних палаців і будинків культури, клубів) (код 3719150)</t>
  </si>
  <si>
    <t>Керуючий  справами виконавчого апарату районної ради                                                 Л.І.Опанасенко</t>
  </si>
  <si>
    <t>Керуючий справами  виконавчого апарату районної ради                                                     Л.І.Опанасенко</t>
  </si>
  <si>
    <t>Районна програма відзначення державних та професійних свят, фінансового забезпечення ефективного виконання депутатських повноважень, представницьких функцій  та інших видатків на 2018-2020 роки</t>
  </si>
  <si>
    <t>Капітальний ремонт будівлі Дідовецького районного будинку культури в с. Дідівці по вул. Героїв війни 91, Прилуцького району, Чернігівської області з заміною даху, вікон, дверей та утеплення зовнішніх стін (співфінансування)</t>
  </si>
  <si>
    <t>Капітальний ремонт кімнати для облаштування внутрішнього туалету в Охіньківській ЗОШ І-ІІІ ступенів по вул. Шевченка,21 в с. Охіньки Прилуцького району Чернігівської області (співфінансування)</t>
  </si>
  <si>
    <t>Заміна конструкції покрівлі терапевтичного відділення Прилуцької центральної районної лікарні по вул. Київська,98, м.Прилуки  (співфінансування)</t>
  </si>
  <si>
    <t>Продовження додатку  5</t>
  </si>
  <si>
    <t>Міжбюджетні трансферти з місцевих бюджетів (інші дотації та інші субвенції) до районного бюджету на 2018 рік</t>
  </si>
  <si>
    <t>Назва місцевого бюджету адміністративно-територіальної одиниці</t>
  </si>
  <si>
    <t>РАЗОМ</t>
  </si>
  <si>
    <t>з обласного бюджету</t>
  </si>
  <si>
    <t>з сільських бюджетів</t>
  </si>
  <si>
    <t>з бюджетів ОТГ</t>
  </si>
  <si>
    <t>на пільгове медичне обслуговування осіб,  які постраждали внаслідок Чорнобильської катастрофи</t>
  </si>
  <si>
    <t>на поховання учасників бойових дій та осіб з інвалідністю внаслідок війни</t>
  </si>
  <si>
    <t>на предмети, матеріали для Погребівської  ЗОШ І-ІІ ст.</t>
  </si>
  <si>
    <t>для фінансування видатків відділу освіти  райдержадміністрації</t>
  </si>
  <si>
    <t>для фінансування видатків Центру первинної медико-санітарної допомоги</t>
  </si>
  <si>
    <t>для фінансування видатків центральної районної лікарні (на оплату комунальних послуг та енергоносіїв)</t>
  </si>
  <si>
    <t>на фінансування видатків відділу культури, туризму і релігій райдержадміністрації на забезпечення дільності бібілотек-філій</t>
  </si>
  <si>
    <t>для фінансування видатків  територіального центру соціального обслуговування (надання соціальних послуг)</t>
  </si>
  <si>
    <t>Знам`янка</t>
  </si>
  <si>
    <t>Разом по сільських бюджетах</t>
  </si>
  <si>
    <t>Разом по селищних бюджетах</t>
  </si>
  <si>
    <t>ОТГ смт.М.Дівиця</t>
  </si>
  <si>
    <t>ОТГ смт.Линовиця</t>
  </si>
  <si>
    <t>Керуючий справами виконавчого апарату районної ради                                                     Л.І.Опанасенко</t>
  </si>
  <si>
    <t>Капітальний ремонт мережі водопостачання, водовідведення та приміщень внутрішніх туалетів Ладанської гімназії по вул. Миру, 114 в  смт Ладан Прилуцького району Чернігівської області .Коригування. (за рахунок залишку субв. на соц-економ. розв. окремих територій (спец. фонд), що склався на 01.01.2018, згідно із   розп КМУ 04.07.17 № 463-р із змінами 30.09.17 №640-р. - 65867,24 грн., співфінансування з райбюджету 20943,13 грн.)</t>
  </si>
  <si>
    <t>Інші заходи у сфері соціального захисту і соціального забезпечення</t>
  </si>
  <si>
    <t>1090</t>
  </si>
  <si>
    <t>Інші заклади та заходи</t>
  </si>
  <si>
    <t>0813240</t>
  </si>
  <si>
    <t>0813242</t>
  </si>
  <si>
    <t>Соціальна районна програма вшанування учасників  ліквідації наслідків аварії на Чорнобильській АЄС з нагоди 32-х роковин Чорнобильської  катастрофи</t>
  </si>
  <si>
    <t>Багатопрофільна стаціонарна медична допомога населенню</t>
  </si>
  <si>
    <t>0731</t>
  </si>
  <si>
    <t>0212010</t>
  </si>
  <si>
    <t>Інші субвенції з місцевого бюджету  (нерозподілені кошти)</t>
  </si>
  <si>
    <t>Реалізація інших заходів щодо соціально-економічного розвитку територій</t>
  </si>
  <si>
    <t>7370</t>
  </si>
  <si>
    <t>0217370</t>
  </si>
  <si>
    <t>Робочий проект "Реконструкція даху із заміною покрівлі терапевтичного корпусу Прилуцької центральної районної лікарні по вул. Київська,98 м.Прилуки Чернігівської області"</t>
  </si>
  <si>
    <t>Інші субвенції з місцевого бюджету (з районного бюджету на виконання доручень виборців депутатами районної ради відповідно до районної Програми сприяння виконанню депутатських повноважень депутатами Прилуцької районної ради (код 3719770)</t>
  </si>
  <si>
    <t xml:space="preserve">до рішення районної ради  "Про внесення змін до рішення районної ради від 22 грудня 2017 року "Про районний бюджет на 2018 рік”
</t>
  </si>
  <si>
    <t>Додаток № 5
до рішення районної ради "Про внесення змін до рішення районної ради від 22 грудня 2017 року "Про районний бюджет на 2018 рік”</t>
  </si>
  <si>
    <t>Додаток № 6
до рішення районної ради  "Про внесення змін до рішення районної ради від 22 грудня 2017 року "Про районний бюджет на 2018 рік”</t>
  </si>
  <si>
    <t>Додаток № 7
до рішення районної ради  "Про внесення змін до рішення районної ради від 22 грудня 2017 року "Про районний бюджет на 2018 рік”</t>
  </si>
  <si>
    <r>
      <t xml:space="preserve"> Крім того, </t>
    </r>
    <r>
      <rPr>
        <b/>
        <sz val="24"/>
        <rFont val="Times New Roman"/>
        <family val="1"/>
      </rPr>
      <t>всього за програмою</t>
    </r>
    <r>
      <rPr>
        <sz val="24"/>
        <rFont val="Times New Roman"/>
        <family val="1"/>
      </rPr>
      <t xml:space="preserve"> </t>
    </r>
  </si>
  <si>
    <t>2010</t>
  </si>
  <si>
    <t>0726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</si>
  <si>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</si>
  <si>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субвенції з місцевого бюджету (з районного бюджету для забезпечення підвозу учнів с.Білошапки до Линовицької ЗОШ І-ІІІ ст. в квітні-червні 2018 р. (код 3719770)</t>
  </si>
  <si>
    <t>на фінансування видатків  на соціальний захист та соціальне забезпечення згідно районних програм</t>
  </si>
  <si>
    <t>на централізовані заходи з лікування хворих на цукровий та нецукровий діабет</t>
  </si>
  <si>
    <t>Інші дотації з місцевого бюджету (ККД 41040400)</t>
  </si>
  <si>
    <t>Інші субвенції з місцевого бюджету (ККД 41053900)</t>
  </si>
  <si>
    <t>'0921</t>
  </si>
  <si>
    <t>'Первинна медична допомога населенню, що надається центрами первинної медичної (медико-санітарної) допомоги</t>
  </si>
  <si>
    <t>Інші дотації з місцевого бюджету</t>
  </si>
  <si>
    <t>Інші субвенції з місцевого бюджету</t>
  </si>
  <si>
    <t>Керуючий  справами виконавчого апарату районної ради</t>
  </si>
  <si>
    <t>Л.І. Опанасенко</t>
  </si>
  <si>
    <t>Додаток №3</t>
  </si>
  <si>
    <t>РОЗПОДІЛ</t>
  </si>
  <si>
    <t>з них за рахунок коштів, що передаються з загального фонду до бюджету розвитку (спеціального фонду)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</si>
  <si>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</si>
  <si>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</si>
  <si>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</si>
  <si>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</si>
  <si>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15а</t>
  </si>
  <si>
    <t xml:space="preserve"> Прилуцька районна державна адміністрація</t>
  </si>
  <si>
    <t>0212110</t>
  </si>
  <si>
    <t>2110</t>
  </si>
  <si>
    <t>Первинна медична допомога населенню</t>
  </si>
  <si>
    <t>0212140</t>
  </si>
  <si>
    <t>2140</t>
  </si>
  <si>
    <t>Програми і централізовані заходи у галузі охорони здоров`я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</si>
  <si>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</si>
  <si>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</si>
  <si>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</si>
  <si>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</si>
  <si>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</si>
  <si>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</si>
  <si>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</si>
  <si>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0213110</t>
  </si>
  <si>
    <t>3110</t>
  </si>
  <si>
    <t>Заклади і заходи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</si>
  <si>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</si>
  <si>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</si>
  <si>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</si>
  <si>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</si>
  <si>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3123</t>
  </si>
  <si>
    <t>Заходи державної політики з питань сім`ї</t>
  </si>
  <si>
    <t>3130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</si>
  <si>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</si>
  <si>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`Молодь України`</t>
  </si>
  <si>
    <t>0215010</t>
  </si>
  <si>
    <t>5010</t>
  </si>
  <si>
    <t>Проведення спортивної роботи в регіоні</t>
  </si>
  <si>
    <t>0217360</t>
  </si>
  <si>
    <t>7360</t>
  </si>
  <si>
    <t>Виконання інвестиційних проектів</t>
  </si>
  <si>
    <t>Сприяння розвитку малого та середнього підприємництва</t>
  </si>
  <si>
    <t>0910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</si>
  <si>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</si>
  <si>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</si>
  <si>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</si>
  <si>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</si>
  <si>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</si>
  <si>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</si>
  <si>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1161</t>
  </si>
  <si>
    <t>0611162</t>
  </si>
  <si>
    <t>1162</t>
  </si>
  <si>
    <t>Інші програми та заходи у сфері освіти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</si>
  <si>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</si>
  <si>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</si>
  <si>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</si>
  <si>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</si>
  <si>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</si>
  <si>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</si>
  <si>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</si>
  <si>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</si>
  <si>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</si>
  <si>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</si>
  <si>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</si>
  <si>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</si>
  <si>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</si>
  <si>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</si>
  <si>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</si>
  <si>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</si>
  <si>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</si>
  <si>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</si>
  <si>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</si>
  <si>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</si>
  <si>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</si>
  <si>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</si>
  <si>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</si>
  <si>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</si>
  <si>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</si>
  <si>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</si>
  <si>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3031</t>
  </si>
  <si>
    <t>3032</t>
  </si>
  <si>
    <t>Надання пільг окремим категоріям громадян з оплати послуг зв`язку</t>
  </si>
  <si>
    <t>3033</t>
  </si>
  <si>
    <t>3035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</si>
  <si>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</si>
  <si>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</si>
  <si>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</si>
  <si>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</si>
  <si>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</si>
  <si>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</si>
  <si>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</si>
  <si>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</si>
  <si>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</si>
  <si>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</si>
  <si>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</si>
  <si>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</si>
  <si>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</si>
  <si>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</si>
  <si>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</si>
  <si>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</si>
  <si>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</si>
  <si>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</si>
  <si>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</si>
  <si>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</si>
  <si>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</si>
  <si>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</si>
  <si>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</si>
  <si>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</si>
  <si>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</si>
  <si>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</si>
  <si>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</si>
  <si>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</si>
  <si>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</si>
  <si>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</si>
  <si>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</si>
  <si>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</si>
  <si>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</si>
  <si>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</si>
  <si>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</si>
  <si>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</si>
  <si>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</si>
  <si>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</si>
  <si>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</si>
  <si>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</si>
  <si>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</si>
  <si>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</si>
  <si>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</si>
  <si>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</si>
  <si>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</si>
  <si>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</si>
  <si>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</si>
  <si>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</si>
  <si>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</si>
  <si>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</si>
  <si>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</si>
  <si>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</si>
  <si>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3160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</si>
  <si>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</si>
  <si>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</si>
  <si>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</si>
  <si>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</si>
  <si>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</si>
  <si>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</si>
  <si>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</si>
  <si>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</si>
  <si>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3240</t>
  </si>
  <si>
    <t>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</si>
  <si>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</si>
  <si>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</si>
  <si>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</si>
  <si>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</si>
  <si>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</si>
  <si>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</si>
  <si>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</si>
  <si>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</si>
  <si>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</si>
  <si>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</si>
  <si>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</si>
  <si>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</si>
  <si>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</si>
  <si>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</si>
  <si>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</si>
  <si>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</si>
  <si>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</si>
  <si>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</si>
  <si>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1017360</t>
  </si>
  <si>
    <t>3700000</t>
  </si>
  <si>
    <t>3718700</t>
  </si>
  <si>
    <t>8700</t>
  </si>
  <si>
    <t>Резервний фонд</t>
  </si>
  <si>
    <t>3719150</t>
  </si>
  <si>
    <t>9150</t>
  </si>
  <si>
    <t>в т.ч. на утримання дошкільних закладів  освіти, сільських, селищних  палаців і будинків культури, клубів</t>
  </si>
  <si>
    <t>3719770</t>
  </si>
  <si>
    <t>9770</t>
  </si>
  <si>
    <t xml:space="preserve">в т.ч. на «Районну програму сприяння виконанню депутатських повноважень депутатами Прилуцької районної ради на 2017-2018 роки» </t>
  </si>
  <si>
    <t>в т.ч.  для забезпечення підвозу учнів с.Білошапки до Линовицької ЗОШ І-ІІІ ст. в квітні-червні 2018 р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</si>
  <si>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</si>
  <si>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</si>
  <si>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</si>
  <si>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 т.ч. на «Районну програму забезпечення виконання Прилуцькою  районною державною адміністрацією делегованих їй районною радою повноважень на 2016-2018 роки»</t>
  </si>
  <si>
    <t>Субвенція з місцевого бюджету на здійснення заходів щодо 
соціально-економічного розвитку окремих територій за рахунок 
залишку коштів  відповідної субвенції з державного бюджету,
 що утворився  на кінець 2017 року (код 3719570)</t>
  </si>
  <si>
    <t>Нерозподілені видатки</t>
  </si>
  <si>
    <t>Сектор культури, туризму і релігій Прилуцької районної державної адміністрації</t>
  </si>
  <si>
    <t>Капітальні видатки                         (в т.ч. на виконання депутатських повноважень                          252000 грн.)</t>
  </si>
  <si>
    <t>Капітальні видатки                                      (в т.ч. на виконання депутатських повноважень                           148180 грн.)</t>
  </si>
  <si>
    <t>Капітальні видатки (в т.ч. на виконання депутатських повноважень  5000 грн.)</t>
  </si>
  <si>
    <t>0613131</t>
  </si>
  <si>
    <t>0613140</t>
  </si>
  <si>
    <t>0615011</t>
  </si>
  <si>
    <t>'0960</t>
  </si>
  <si>
    <t xml:space="preserve">в т.ч. поповнення бібліотечних фондів (в т.ч. на виконання депутатських повноважень     8000 грн.)   </t>
  </si>
  <si>
    <t>Капітальні видатки                     (в т.ч. легковий автомобіль 590000 грн.)</t>
  </si>
  <si>
    <t>Додаток 1</t>
  </si>
  <si>
    <t>Доходи районного бюджету на 2018 рік</t>
  </si>
  <si>
    <t>Код</t>
  </si>
  <si>
    <t>Найменування згідно з класифікацією доходів бюджету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</si>
  <si>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</si>
  <si>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</si>
  <si>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</si>
  <si>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</si>
  <si>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</si>
  <si>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</si>
  <si>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</si>
  <si>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</si>
  <si>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</si>
  <si>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</si>
  <si>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</si>
  <si>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</si>
  <si>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</si>
  <si>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</si>
  <si>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</si>
  <si>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</si>
  <si>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</si>
  <si>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</si>
  <si>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</si>
  <si>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</si>
  <si>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</si>
  <si>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</si>
  <si>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</si>
  <si>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</si>
  <si>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</si>
  <si>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</si>
  <si>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</si>
  <si>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</si>
  <si>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</si>
  <si>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</si>
  <si>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</si>
  <si>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</si>
  <si>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</si>
  <si>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</si>
  <si>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</si>
  <si>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</si>
  <si>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</si>
  <si>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</si>
  <si>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</si>
  <si>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</si>
  <si>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</si>
  <si>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</si>
  <si>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</si>
  <si>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в т.ч. з бюджету отг смт Линовиця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</si>
  <si>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</si>
  <si>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</si>
  <si>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 xml:space="preserve">в т.ч.  з обласного бюджету </t>
  </si>
  <si>
    <t>в т.ч. з бюджету отг смт М.Дівиця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</si>
  <si>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</si>
  <si>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 т.ч. з бюджетів сіл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</si>
  <si>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</si>
  <si>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в т.ч. з сільських та селищних бюджетів</t>
  </si>
  <si>
    <t>Білошапківського</t>
  </si>
  <si>
    <t>Дубовогаївського</t>
  </si>
  <si>
    <t>Охіньківського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</si>
</sst>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0.00"/>
    <numFmt numFmtId="202" formatCode="#0.0"/>
    <numFmt numFmtId="203" formatCode="#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"/>
    <numFmt numFmtId="211" formatCode="&quot;€&quot;#,##0;\-&quot;€&quot;#,##0"/>
    <numFmt numFmtId="212" formatCode="&quot;€&quot;#,##0;[Red]\-&quot;€&quot;#,##0"/>
    <numFmt numFmtId="213" formatCode="&quot;€&quot;#,##0.00;\-&quot;€&quot;#,##0.00"/>
    <numFmt numFmtId="214" formatCode="&quot;€&quot;#,##0.00;[Red]\-&quot;€&quot;#,##0.00"/>
    <numFmt numFmtId="215" formatCode="_-&quot;€&quot;* #,##0_-;\-&quot;€&quot;* #,##0_-;_-&quot;€&quot;* &quot;-&quot;_-;_-@_-"/>
    <numFmt numFmtId="216" formatCode="_-* #,##0_-;\-* #,##0_-;_-* &quot;-&quot;_-;_-@_-"/>
    <numFmt numFmtId="217" formatCode="_-&quot;€&quot;* #,##0.00_-;\-&quot;€&quot;* #,##0.00_-;_-&quot;€&quot;* &quot;-&quot;??_-;_-@_-"/>
    <numFmt numFmtId="218" formatCode="_-* #,##0.00_-;\-* #,##0.00_-;_-* &quot;-&quot;??_-;_-@_-"/>
    <numFmt numFmtId="219" formatCode="&quot;$&quot;#,##0_);\(&quot;$&quot;#,##0\)"/>
    <numFmt numFmtId="220" formatCode="&quot;$&quot;#,##0_);[Red]\(&quot;$&quot;#,##0\)"/>
    <numFmt numFmtId="221" formatCode="&quot;$&quot;#,##0.00_);\(&quot;$&quot;#,##0.00\)"/>
    <numFmt numFmtId="222" formatCode="&quot;$&quot;#,##0.00_);[Red]\(&quot;$&quot;#,##0.00\)"/>
    <numFmt numFmtId="223" formatCode="_(&quot;$&quot;* #,##0_);_(&quot;$&quot;* \(#,##0\);_(&quot;$&quot;* &quot;-&quot;_);_(@_)"/>
    <numFmt numFmtId="224" formatCode="_(* #,##0_);_(* \(#,##0\);_(* &quot;-&quot;_);_(@_)"/>
    <numFmt numFmtId="225" formatCode="_(&quot;$&quot;* #,##0.00_);_(&quot;$&quot;* \(#,##0.00\);_(&quot;$&quot;* &quot;-&quot;??_);_(@_)"/>
    <numFmt numFmtId="226" formatCode="_(* #,##0.00_);_(* \(#,##0.00\);_(* &quot;-&quot;??_);_(@_)"/>
  </numFmts>
  <fonts count="10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sz val="16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6"/>
      <name val="Arial"/>
      <family val="2"/>
    </font>
    <font>
      <sz val="16"/>
      <name val="Helv"/>
      <family val="0"/>
    </font>
    <font>
      <sz val="16"/>
      <color indexed="12"/>
      <name val="Helv"/>
      <family val="0"/>
    </font>
    <font>
      <sz val="16"/>
      <color indexed="12"/>
      <name val="Arial Cyr"/>
      <family val="0"/>
    </font>
    <font>
      <b/>
      <sz val="16"/>
      <name val="Arial"/>
      <family val="2"/>
    </font>
    <font>
      <b/>
      <sz val="16"/>
      <name val="Arial Cyr"/>
      <family val="0"/>
    </font>
    <font>
      <b/>
      <sz val="16"/>
      <color indexed="12"/>
      <name val="Arial Cyr"/>
      <family val="0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 Cyr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 Cyr"/>
      <family val="0"/>
    </font>
    <font>
      <sz val="14"/>
      <color indexed="12"/>
      <name val="Times New Roman"/>
      <family val="1"/>
    </font>
    <font>
      <sz val="16"/>
      <color indexed="12"/>
      <name val="Times New Roman"/>
      <family val="1"/>
    </font>
    <font>
      <b/>
      <sz val="11"/>
      <color indexed="12"/>
      <name val="Times New Roman Cyr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 Cyr"/>
      <family val="2"/>
    </font>
    <font>
      <b/>
      <sz val="12"/>
      <color indexed="12"/>
      <name val="Arial Cyr"/>
      <family val="0"/>
    </font>
    <font>
      <sz val="11"/>
      <name val="Times New Roman"/>
      <family val="1"/>
    </font>
    <font>
      <b/>
      <sz val="16"/>
      <name val="Times New Roman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sz val="2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 Cyr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4"/>
      <color indexed="10"/>
      <name val="Times New Roman"/>
      <family val="1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8"/>
      <name val="Arial"/>
      <family val="0"/>
    </font>
    <font>
      <sz val="20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24"/>
      <name val="Times New Roman Cyr"/>
      <family val="1"/>
    </font>
    <font>
      <b/>
      <sz val="24"/>
      <color indexed="10"/>
      <name val="Times New Roman"/>
      <family val="1"/>
    </font>
    <font>
      <sz val="24"/>
      <name val="Times New Roman"/>
      <family val="1"/>
    </font>
    <font>
      <sz val="24"/>
      <color indexed="10"/>
      <name val="Times New Roman"/>
      <family val="1"/>
    </font>
    <font>
      <sz val="24"/>
      <name val="Times New Roman Cyr"/>
      <family val="1"/>
    </font>
    <font>
      <sz val="24"/>
      <color indexed="10"/>
      <name val="Arial Cyr"/>
      <family val="0"/>
    </font>
    <font>
      <i/>
      <sz val="24"/>
      <name val="Times New Roman"/>
      <family val="1"/>
    </font>
    <font>
      <i/>
      <sz val="24"/>
      <name val="Times New Roman Cyr"/>
      <family val="1"/>
    </font>
    <font>
      <sz val="24"/>
      <name val="Arial Cyr"/>
      <family val="0"/>
    </font>
    <font>
      <sz val="24"/>
      <color indexed="10"/>
      <name val="Times New Roman Cyr"/>
      <family val="1"/>
    </font>
    <font>
      <sz val="24"/>
      <color indexed="8"/>
      <name val="Times New Roman"/>
      <family val="1"/>
    </font>
    <font>
      <sz val="11"/>
      <name val="Arial"/>
      <family val="2"/>
    </font>
    <font>
      <i/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04" fillId="26" borderId="1" applyNumberFormat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105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27">
    <xf numFmtId="0" fontId="0" fillId="0" borderId="0" xfId="0" applyAlignment="1">
      <alignment/>
    </xf>
    <xf numFmtId="1" fontId="29" fillId="0" borderId="12" xfId="0" applyNumberFormat="1" applyFont="1" applyBorder="1" applyAlignment="1">
      <alignment/>
    </xf>
    <xf numFmtId="1" fontId="29" fillId="0" borderId="13" xfId="0" applyNumberFormat="1" applyFont="1" applyBorder="1" applyAlignment="1">
      <alignment/>
    </xf>
    <xf numFmtId="1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0" fontId="29" fillId="0" borderId="23" xfId="112" applyFont="1" applyBorder="1">
      <alignment/>
      <protection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/>
    </xf>
    <xf numFmtId="1" fontId="39" fillId="0" borderId="0" xfId="0" applyNumberFormat="1" applyFont="1" applyBorder="1" applyAlignment="1">
      <alignment/>
    </xf>
    <xf numFmtId="0" fontId="24" fillId="0" borderId="12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1" fontId="29" fillId="0" borderId="24" xfId="0" applyNumberFormat="1" applyFont="1" applyBorder="1" applyAlignment="1">
      <alignment/>
    </xf>
    <xf numFmtId="0" fontId="41" fillId="0" borderId="12" xfId="0" applyFont="1" applyBorder="1" applyAlignment="1">
      <alignment wrapText="1"/>
    </xf>
    <xf numFmtId="0" fontId="41" fillId="0" borderId="23" xfId="112" applyFont="1" applyBorder="1">
      <alignment/>
      <protection/>
    </xf>
    <xf numFmtId="0" fontId="42" fillId="0" borderId="12" xfId="0" applyFont="1" applyBorder="1" applyAlignment="1">
      <alignment/>
    </xf>
    <xf numFmtId="187" fontId="41" fillId="0" borderId="12" xfId="0" applyNumberFormat="1" applyFont="1" applyBorder="1" applyAlignment="1">
      <alignment/>
    </xf>
    <xf numFmtId="1" fontId="41" fillId="0" borderId="12" xfId="0" applyNumberFormat="1" applyFont="1" applyBorder="1" applyAlignment="1">
      <alignment vertical="center"/>
    </xf>
    <xf numFmtId="1" fontId="41" fillId="0" borderId="12" xfId="0" applyNumberFormat="1" applyFont="1" applyBorder="1" applyAlignment="1">
      <alignment/>
    </xf>
    <xf numFmtId="1" fontId="41" fillId="0" borderId="14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1" fontId="41" fillId="0" borderId="12" xfId="0" applyNumberFormat="1" applyFont="1" applyBorder="1" applyAlignment="1">
      <alignment wrapText="1"/>
    </xf>
    <xf numFmtId="2" fontId="42" fillId="0" borderId="12" xfId="0" applyNumberFormat="1" applyFont="1" applyBorder="1" applyAlignment="1">
      <alignment wrapText="1"/>
    </xf>
    <xf numFmtId="187" fontId="41" fillId="0" borderId="12" xfId="0" applyNumberFormat="1" applyFont="1" applyBorder="1" applyAlignment="1">
      <alignment wrapText="1"/>
    </xf>
    <xf numFmtId="0" fontId="41" fillId="0" borderId="12" xfId="0" applyFont="1" applyBorder="1" applyAlignment="1">
      <alignment/>
    </xf>
    <xf numFmtId="1" fontId="41" fillId="0" borderId="25" xfId="0" applyNumberFormat="1" applyFont="1" applyBorder="1" applyAlignment="1">
      <alignment/>
    </xf>
    <xf numFmtId="0" fontId="26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26" borderId="0" xfId="0" applyFont="1" applyFill="1" applyAlignment="1">
      <alignment/>
    </xf>
    <xf numFmtId="0" fontId="45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right"/>
    </xf>
    <xf numFmtId="0" fontId="47" fillId="0" borderId="12" xfId="52" applyFont="1" applyBorder="1" applyAlignment="1">
      <alignment horizontal="right"/>
      <protection/>
    </xf>
    <xf numFmtId="0" fontId="47" fillId="0" borderId="24" xfId="52" applyFont="1" applyBorder="1" applyAlignment="1">
      <alignment horizontal="center"/>
      <protection/>
    </xf>
    <xf numFmtId="0" fontId="44" fillId="0" borderId="0" xfId="0" applyFont="1" applyAlignment="1">
      <alignment/>
    </xf>
    <xf numFmtId="0" fontId="51" fillId="0" borderId="12" xfId="0" applyFont="1" applyBorder="1" applyAlignment="1">
      <alignment horizontal="right"/>
    </xf>
    <xf numFmtId="0" fontId="52" fillId="0" borderId="12" xfId="52" applyFont="1" applyBorder="1" applyAlignment="1">
      <alignment horizontal="right"/>
      <protection/>
    </xf>
    <xf numFmtId="0" fontId="52" fillId="0" borderId="24" xfId="52" applyFont="1" applyBorder="1" applyAlignment="1">
      <alignment horizontal="center"/>
      <protection/>
    </xf>
    <xf numFmtId="0" fontId="45" fillId="0" borderId="12" xfId="0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43" fillId="0" borderId="12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0" xfId="0" applyFont="1" applyAlignment="1">
      <alignment/>
    </xf>
    <xf numFmtId="0" fontId="53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2" fontId="54" fillId="0" borderId="0" xfId="0" applyNumberFormat="1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2" fontId="43" fillId="0" borderId="0" xfId="0" applyNumberFormat="1" applyFont="1" applyAlignment="1">
      <alignment/>
    </xf>
    <xf numFmtId="0" fontId="54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0" fontId="55" fillId="0" borderId="26" xfId="0" applyFont="1" applyBorder="1" applyAlignment="1">
      <alignment horizontal="center"/>
    </xf>
    <xf numFmtId="0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43" fillId="0" borderId="0" xfId="0" applyNumberFormat="1" applyFont="1" applyFill="1" applyAlignment="1" applyProtection="1">
      <alignment/>
      <protection/>
    </xf>
    <xf numFmtId="0" fontId="43" fillId="0" borderId="0" xfId="0" applyNumberFormat="1" applyFont="1" applyFill="1" applyAlignment="1" applyProtection="1">
      <alignment/>
      <protection/>
    </xf>
    <xf numFmtId="0" fontId="43" fillId="0" borderId="0" xfId="0" applyFont="1" applyFill="1" applyAlignment="1">
      <alignment/>
    </xf>
    <xf numFmtId="0" fontId="46" fillId="0" borderId="27" xfId="0" applyNumberFormat="1" applyFont="1" applyFill="1" applyBorder="1" applyAlignment="1" applyProtection="1">
      <alignment horizontal="center"/>
      <protection/>
    </xf>
    <xf numFmtId="0" fontId="43" fillId="0" borderId="27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6" fillId="0" borderId="0" xfId="0" applyNumberFormat="1" applyFont="1" applyFill="1" applyBorder="1" applyAlignment="1" applyProtection="1">
      <alignment horizontal="center" vertical="top"/>
      <protection/>
    </xf>
    <xf numFmtId="0" fontId="49" fillId="0" borderId="27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3" fillId="0" borderId="0" xfId="0" applyFont="1" applyFill="1" applyAlignment="1">
      <alignment/>
    </xf>
    <xf numFmtId="0" fontId="43" fillId="0" borderId="0" xfId="0" applyNumberFormat="1" applyFont="1" applyFill="1" applyAlignment="1" applyProtection="1">
      <alignment vertical="center"/>
      <protection/>
    </xf>
    <xf numFmtId="0" fontId="43" fillId="0" borderId="0" xfId="0" applyFont="1" applyFill="1" applyAlignment="1">
      <alignment vertical="center"/>
    </xf>
    <xf numFmtId="0" fontId="49" fillId="0" borderId="0" xfId="0" applyNumberFormat="1" applyFont="1" applyFill="1" applyAlignment="1" applyProtection="1">
      <alignment/>
      <protection/>
    </xf>
    <xf numFmtId="0" fontId="50" fillId="0" borderId="0" xfId="0" applyNumberFormat="1" applyFont="1" applyFill="1" applyAlignment="1" applyProtection="1">
      <alignment/>
      <protection/>
    </xf>
    <xf numFmtId="3" fontId="43" fillId="0" borderId="0" xfId="0" applyNumberFormat="1" applyFont="1" applyFill="1" applyAlignment="1">
      <alignment/>
    </xf>
    <xf numFmtId="3" fontId="43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59" fillId="0" borderId="0" xfId="0" applyFont="1" applyBorder="1" applyAlignment="1">
      <alignment horizontal="right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27" xfId="0" applyNumberFormat="1" applyFont="1" applyFill="1" applyBorder="1" applyAlignment="1" applyProtection="1">
      <alignment horizontal="right" vertical="center"/>
      <protection/>
    </xf>
    <xf numFmtId="0" fontId="64" fillId="26" borderId="28" xfId="0" applyFont="1" applyFill="1" applyBorder="1" applyAlignment="1">
      <alignment horizontal="center" vertical="center" wrapText="1"/>
    </xf>
    <xf numFmtId="0" fontId="64" fillId="26" borderId="0" xfId="0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1" fillId="0" borderId="30" xfId="106" applyFont="1" applyBorder="1" applyAlignment="1">
      <alignment horizontal="center"/>
      <protection/>
    </xf>
    <xf numFmtId="0" fontId="31" fillId="0" borderId="12" xfId="106" applyFont="1" applyBorder="1">
      <alignment/>
      <protection/>
    </xf>
    <xf numFmtId="1" fontId="65" fillId="0" borderId="27" xfId="0" applyNumberFormat="1" applyFont="1" applyBorder="1" applyAlignment="1">
      <alignment horizontal="center"/>
    </xf>
    <xf numFmtId="0" fontId="65" fillId="0" borderId="31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1" fontId="65" fillId="0" borderId="29" xfId="0" applyNumberFormat="1" applyFont="1" applyBorder="1" applyAlignment="1">
      <alignment horizontal="center"/>
    </xf>
    <xf numFmtId="49" fontId="66" fillId="26" borderId="12" xfId="0" applyNumberFormat="1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66" fillId="0" borderId="29" xfId="0" applyFont="1" applyBorder="1" applyAlignment="1">
      <alignment horizontal="center" wrapText="1"/>
    </xf>
    <xf numFmtId="0" fontId="66" fillId="0" borderId="24" xfId="0" applyFont="1" applyBorder="1" applyAlignment="1">
      <alignment horizontal="center" wrapText="1"/>
    </xf>
    <xf numFmtId="0" fontId="66" fillId="0" borderId="31" xfId="0" applyFont="1" applyBorder="1" applyAlignment="1">
      <alignment horizontal="center" wrapText="1"/>
    </xf>
    <xf numFmtId="0" fontId="65" fillId="0" borderId="29" xfId="0" applyFont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70" fillId="0" borderId="12" xfId="0" applyFont="1" applyBorder="1" applyAlignment="1">
      <alignment horizontal="center" vertical="center" wrapText="1"/>
    </xf>
    <xf numFmtId="184" fontId="26" fillId="0" borderId="12" xfId="96" applyNumberFormat="1" applyFont="1" applyBorder="1" applyAlignment="1">
      <alignment horizontal="center" vertical="center" wrapText="1"/>
      <protection/>
    </xf>
    <xf numFmtId="3" fontId="26" fillId="0" borderId="12" xfId="96" applyNumberFormat="1" applyFont="1" applyBorder="1" applyAlignment="1">
      <alignment horizontal="center" vertical="center"/>
      <protection/>
    </xf>
    <xf numFmtId="0" fontId="63" fillId="0" borderId="12" xfId="0" applyFont="1" applyBorder="1" applyAlignment="1">
      <alignment horizontal="center" vertical="center" wrapText="1"/>
    </xf>
    <xf numFmtId="0" fontId="7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6" fillId="0" borderId="0" xfId="0" applyNumberFormat="1" applyFont="1" applyFill="1" applyAlignment="1" applyProtection="1">
      <alignment horizontal="left" vertical="center" wrapText="1"/>
      <protection/>
    </xf>
    <xf numFmtId="0" fontId="75" fillId="0" borderId="27" xfId="0" applyNumberFormat="1" applyFont="1" applyFill="1" applyBorder="1" applyAlignment="1" applyProtection="1">
      <alignment horizontal="right" vertical="center"/>
      <protection/>
    </xf>
    <xf numFmtId="0" fontId="36" fillId="0" borderId="31" xfId="0" applyFont="1" applyBorder="1" applyAlignment="1">
      <alignment horizontal="center" wrapText="1"/>
    </xf>
    <xf numFmtId="0" fontId="40" fillId="0" borderId="31" xfId="0" applyFont="1" applyBorder="1" applyAlignment="1">
      <alignment horizontal="center" wrapText="1"/>
    </xf>
    <xf numFmtId="0" fontId="31" fillId="0" borderId="24" xfId="106" applyFont="1" applyBorder="1">
      <alignment/>
      <protection/>
    </xf>
    <xf numFmtId="0" fontId="34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29" fillId="0" borderId="34" xfId="112" applyFont="1" applyBorder="1">
      <alignment/>
      <protection/>
    </xf>
    <xf numFmtId="1" fontId="29" fillId="0" borderId="35" xfId="0" applyNumberFormat="1" applyFont="1" applyFill="1" applyBorder="1" applyAlignment="1">
      <alignment/>
    </xf>
    <xf numFmtId="1" fontId="39" fillId="0" borderId="12" xfId="0" applyNumberFormat="1" applyFont="1" applyBorder="1" applyAlignment="1">
      <alignment/>
    </xf>
    <xf numFmtId="1" fontId="29" fillId="0" borderId="36" xfId="0" applyNumberFormat="1" applyFont="1" applyFill="1" applyBorder="1" applyAlignment="1">
      <alignment/>
    </xf>
    <xf numFmtId="1" fontId="29" fillId="0" borderId="36" xfId="0" applyNumberFormat="1" applyFont="1" applyBorder="1" applyAlignment="1">
      <alignment/>
    </xf>
    <xf numFmtId="1" fontId="29" fillId="0" borderId="37" xfId="0" applyNumberFormat="1" applyFont="1" applyBorder="1" applyAlignment="1">
      <alignment/>
    </xf>
    <xf numFmtId="1" fontId="29" fillId="0" borderId="35" xfId="0" applyNumberFormat="1" applyFont="1" applyBorder="1" applyAlignment="1">
      <alignment/>
    </xf>
    <xf numFmtId="0" fontId="29" fillId="26" borderId="34" xfId="112" applyFont="1" applyFill="1" applyBorder="1">
      <alignment/>
      <protection/>
    </xf>
    <xf numFmtId="1" fontId="42" fillId="0" borderId="12" xfId="0" applyNumberFormat="1" applyFont="1" applyBorder="1" applyAlignment="1">
      <alignment/>
    </xf>
    <xf numFmtId="2" fontId="41" fillId="0" borderId="12" xfId="0" applyNumberFormat="1" applyFont="1" applyBorder="1" applyAlignment="1">
      <alignment wrapText="1"/>
    </xf>
    <xf numFmtId="1" fontId="36" fillId="0" borderId="13" xfId="0" applyNumberFormat="1" applyFont="1" applyBorder="1" applyAlignment="1">
      <alignment horizontal="right"/>
    </xf>
    <xf numFmtId="1" fontId="36" fillId="0" borderId="38" xfId="0" applyNumberFormat="1" applyFont="1" applyBorder="1" applyAlignment="1">
      <alignment horizontal="right"/>
    </xf>
    <xf numFmtId="1" fontId="36" fillId="0" borderId="14" xfId="0" applyNumberFormat="1" applyFont="1" applyBorder="1" applyAlignment="1">
      <alignment horizontal="right"/>
    </xf>
    <xf numFmtId="1" fontId="36" fillId="0" borderId="39" xfId="0" applyNumberFormat="1" applyFont="1" applyBorder="1" applyAlignment="1">
      <alignment horizontal="right"/>
    </xf>
    <xf numFmtId="1" fontId="36" fillId="0" borderId="25" xfId="0" applyNumberFormat="1" applyFont="1" applyBorder="1" applyAlignment="1">
      <alignment horizontal="right"/>
    </xf>
    <xf numFmtId="0" fontId="36" fillId="0" borderId="14" xfId="0" applyFont="1" applyBorder="1" applyAlignment="1">
      <alignment horizontal="right"/>
    </xf>
    <xf numFmtId="0" fontId="40" fillId="0" borderId="31" xfId="0" applyFont="1" applyBorder="1" applyAlignment="1">
      <alignment horizontal="right" wrapText="1"/>
    </xf>
    <xf numFmtId="0" fontId="40" fillId="0" borderId="24" xfId="0" applyFont="1" applyBorder="1" applyAlignment="1">
      <alignment horizontal="right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 quotePrefix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0" fontId="59" fillId="0" borderId="12" xfId="111" applyFont="1" applyFill="1" applyBorder="1" applyAlignment="1">
      <alignment horizontal="center" vertical="center" wrapText="1"/>
      <protection/>
    </xf>
    <xf numFmtId="49" fontId="63" fillId="0" borderId="12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27" borderId="12" xfId="0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 quotePrefix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 quotePrefix="1">
      <alignment vertical="center" wrapText="1"/>
    </xf>
    <xf numFmtId="0" fontId="24" fillId="27" borderId="12" xfId="0" applyFont="1" applyFill="1" applyBorder="1" applyAlignment="1">
      <alignment horizontal="center" vertical="center" wrapText="1"/>
    </xf>
    <xf numFmtId="0" fontId="24" fillId="27" borderId="12" xfId="0" applyFont="1" applyFill="1" applyBorder="1" applyAlignment="1" quotePrefix="1">
      <alignment horizontal="center" vertical="center" wrapText="1"/>
    </xf>
    <xf numFmtId="0" fontId="24" fillId="27" borderId="12" xfId="0" applyFont="1" applyFill="1" applyBorder="1" applyAlignment="1">
      <alignment vertical="center" wrapText="1"/>
    </xf>
    <xf numFmtId="2" fontId="34" fillId="0" borderId="12" xfId="0" applyNumberFormat="1" applyFont="1" applyBorder="1" applyAlignment="1">
      <alignment vertical="center" wrapText="1"/>
    </xf>
    <xf numFmtId="2" fontId="34" fillId="27" borderId="12" xfId="0" applyNumberFormat="1" applyFont="1" applyFill="1" applyBorder="1" applyAlignment="1">
      <alignment vertical="center" wrapText="1"/>
    </xf>
    <xf numFmtId="0" fontId="65" fillId="0" borderId="0" xfId="0" applyNumberFormat="1" applyFont="1" applyFill="1" applyAlignment="1" applyProtection="1">
      <alignment/>
      <protection/>
    </xf>
    <xf numFmtId="3" fontId="65" fillId="0" borderId="0" xfId="0" applyNumberFormat="1" applyFont="1" applyFill="1" applyAlignment="1" applyProtection="1">
      <alignment/>
      <protection/>
    </xf>
    <xf numFmtId="0" fontId="63" fillId="0" borderId="40" xfId="0" applyFont="1" applyBorder="1" applyAlignment="1">
      <alignment horizontal="justify" vertical="center" wrapText="1"/>
    </xf>
    <xf numFmtId="0" fontId="63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7" fillId="0" borderId="0" xfId="0" applyNumberFormat="1" applyFont="1" applyFill="1" applyAlignment="1" applyProtection="1">
      <alignment/>
      <protection/>
    </xf>
    <xf numFmtId="3" fontId="77" fillId="0" borderId="0" xfId="0" applyNumberFormat="1" applyFont="1" applyFill="1" applyAlignment="1" applyProtection="1">
      <alignment/>
      <protection/>
    </xf>
    <xf numFmtId="49" fontId="26" fillId="0" borderId="12" xfId="0" applyNumberFormat="1" applyFont="1" applyFill="1" applyBorder="1" applyAlignment="1" quotePrefix="1">
      <alignment horizontal="center" vertical="center" wrapText="1"/>
    </xf>
    <xf numFmtId="2" fontId="26" fillId="0" borderId="12" xfId="0" applyNumberFormat="1" applyFont="1" applyFill="1" applyBorder="1" applyAlignment="1" quotePrefix="1">
      <alignment horizontal="center" vertical="center" wrapText="1"/>
    </xf>
    <xf numFmtId="2" fontId="26" fillId="0" borderId="16" xfId="113" applyNumberFormat="1" applyFont="1" applyFill="1" applyBorder="1" applyAlignment="1">
      <alignment horizontal="center" vertical="center" wrapText="1"/>
      <protection/>
    </xf>
    <xf numFmtId="49" fontId="26" fillId="0" borderId="16" xfId="113" applyNumberFormat="1" applyFont="1" applyFill="1" applyBorder="1" applyAlignment="1" quotePrefix="1">
      <alignment horizontal="center" vertical="center" wrapText="1"/>
      <protection/>
    </xf>
    <xf numFmtId="0" fontId="63" fillId="0" borderId="12" xfId="0" applyNumberFormat="1" applyFont="1" applyFill="1" applyBorder="1" applyAlignment="1" applyProtection="1">
      <alignment horizontal="center" vertical="center" wrapText="1"/>
      <protection/>
    </xf>
    <xf numFmtId="0" fontId="63" fillId="0" borderId="12" xfId="107" applyFont="1" applyFill="1" applyBorder="1" applyAlignment="1" quotePrefix="1">
      <alignment horizontal="center" vertical="center" wrapText="1"/>
      <protection/>
    </xf>
    <xf numFmtId="0" fontId="63" fillId="0" borderId="12" xfId="107" applyFont="1" applyFill="1" applyBorder="1" applyAlignment="1">
      <alignment horizontal="center" vertical="center" wrapText="1"/>
      <protection/>
    </xf>
    <xf numFmtId="2" fontId="63" fillId="0" borderId="12" xfId="107" applyNumberFormat="1" applyFont="1" applyFill="1" applyBorder="1" applyAlignment="1">
      <alignment horizontal="center" vertical="center" wrapText="1"/>
      <protection/>
    </xf>
    <xf numFmtId="2" fontId="63" fillId="0" borderId="12" xfId="107" applyNumberFormat="1" applyFont="1" applyFill="1" applyBorder="1" applyAlignment="1" quotePrefix="1">
      <alignment horizontal="center" vertical="center" wrapText="1"/>
      <protection/>
    </xf>
    <xf numFmtId="0" fontId="63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26" fillId="0" borderId="12" xfId="107" applyFont="1" applyFill="1" applyBorder="1" applyAlignment="1" quotePrefix="1">
      <alignment horizontal="center" vertical="center" wrapText="1"/>
      <protection/>
    </xf>
    <xf numFmtId="2" fontId="26" fillId="0" borderId="12" xfId="107" applyNumberFormat="1" applyFont="1" applyFill="1" applyBorder="1" applyAlignment="1" quotePrefix="1">
      <alignment horizontal="center" vertical="center" wrapText="1"/>
      <protection/>
    </xf>
    <xf numFmtId="184" fontId="26" fillId="0" borderId="12" xfId="96" applyNumberFormat="1" applyFont="1" applyBorder="1" applyAlignment="1">
      <alignment horizontal="center" vertical="center"/>
      <protection/>
    </xf>
    <xf numFmtId="3" fontId="63" fillId="0" borderId="12" xfId="0" applyNumberFormat="1" applyFont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63" fillId="0" borderId="16" xfId="0" applyNumberFormat="1" applyFont="1" applyFill="1" applyBorder="1" applyAlignment="1" applyProtection="1" quotePrefix="1">
      <alignment horizontal="center" vertical="center" wrapText="1"/>
      <protection/>
    </xf>
    <xf numFmtId="0" fontId="26" fillId="0" borderId="16" xfId="0" applyFont="1" applyFill="1" applyBorder="1" applyAlignment="1" quotePrefix="1">
      <alignment horizontal="center" vertical="center" wrapText="1"/>
    </xf>
    <xf numFmtId="2" fontId="26" fillId="0" borderId="16" xfId="0" applyNumberFormat="1" applyFont="1" applyFill="1" applyBorder="1" applyAlignment="1" quotePrefix="1">
      <alignment horizontal="center" vertical="center" wrapText="1"/>
    </xf>
    <xf numFmtId="2" fontId="63" fillId="0" borderId="16" xfId="0" applyNumberFormat="1" applyFont="1" applyFill="1" applyBorder="1" applyAlignment="1" quotePrefix="1">
      <alignment horizontal="center" vertical="center" wrapText="1"/>
    </xf>
    <xf numFmtId="0" fontId="26" fillId="0" borderId="16" xfId="0" applyNumberFormat="1" applyFont="1" applyFill="1" applyBorder="1" applyAlignment="1" applyProtection="1" quotePrefix="1">
      <alignment horizontal="center" vertical="center" wrapText="1"/>
      <protection/>
    </xf>
    <xf numFmtId="2" fontId="26" fillId="0" borderId="16" xfId="113" applyNumberFormat="1" applyFont="1" applyFill="1" applyBorder="1" applyAlignment="1" quotePrefix="1">
      <alignment horizontal="center" vertical="center" wrapText="1"/>
      <protection/>
    </xf>
    <xf numFmtId="0" fontId="26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46" fillId="0" borderId="1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63" fillId="0" borderId="12" xfId="110" applyFont="1" applyFill="1" applyBorder="1" applyAlignment="1" quotePrefix="1">
      <alignment horizontal="center" vertical="center" wrapText="1"/>
      <protection/>
    </xf>
    <xf numFmtId="2" fontId="26" fillId="0" borderId="12" xfId="0" applyNumberFormat="1" applyFont="1" applyFill="1" applyBorder="1" applyAlignment="1">
      <alignment vertical="center" wrapText="1"/>
    </xf>
    <xf numFmtId="184" fontId="63" fillId="0" borderId="12" xfId="96" applyNumberFormat="1" applyFont="1" applyBorder="1" applyAlignment="1">
      <alignment horizontal="center" vertical="center"/>
      <protection/>
    </xf>
    <xf numFmtId="184" fontId="46" fillId="0" borderId="12" xfId="96" applyNumberFormat="1" applyFont="1" applyBorder="1" applyAlignment="1">
      <alignment vertical="center"/>
      <protection/>
    </xf>
    <xf numFmtId="3" fontId="63" fillId="0" borderId="12" xfId="96" applyNumberFormat="1" applyFont="1" applyBorder="1" applyAlignment="1">
      <alignment horizontal="center" vertical="center"/>
      <protection/>
    </xf>
    <xf numFmtId="49" fontId="63" fillId="0" borderId="16" xfId="0" applyNumberFormat="1" applyFont="1" applyFill="1" applyBorder="1" applyAlignment="1" quotePrefix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justify" vertical="center" wrapText="1"/>
    </xf>
    <xf numFmtId="184" fontId="26" fillId="0" borderId="12" xfId="0" applyNumberFormat="1" applyFont="1" applyBorder="1" applyAlignment="1">
      <alignment vertical="justify"/>
    </xf>
    <xf numFmtId="0" fontId="26" fillId="0" borderId="0" xfId="0" applyFont="1" applyAlignment="1">
      <alignment horizontal="center" vertical="center" wrapText="1"/>
    </xf>
    <xf numFmtId="49" fontId="26" fillId="0" borderId="16" xfId="0" applyNumberFormat="1" applyFont="1" applyFill="1" applyBorder="1" applyAlignment="1" applyProtection="1" quotePrefix="1">
      <alignment horizontal="center" vertical="center" wrapText="1"/>
      <protection/>
    </xf>
    <xf numFmtId="49" fontId="26" fillId="0" borderId="12" xfId="0" applyNumberFormat="1" applyFont="1" applyFill="1" applyBorder="1" applyAlignment="1" applyProtection="1" quotePrefix="1">
      <alignment horizontal="center" vertical="center" wrapText="1"/>
      <protection/>
    </xf>
    <xf numFmtId="49" fontId="26" fillId="0" borderId="12" xfId="107" applyNumberFormat="1" applyFont="1" applyFill="1" applyBorder="1" applyAlignment="1" quotePrefix="1">
      <alignment horizontal="center" vertical="center" wrapText="1"/>
      <protection/>
    </xf>
    <xf numFmtId="49" fontId="63" fillId="0" borderId="12" xfId="0" applyNumberFormat="1" applyFont="1" applyFill="1" applyBorder="1" applyAlignment="1" applyProtection="1">
      <alignment horizontal="center" vertical="center" wrapText="1"/>
      <protection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33" fillId="0" borderId="41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9" fillId="0" borderId="23" xfId="112" applyFont="1" applyBorder="1">
      <alignment/>
      <protection/>
    </xf>
    <xf numFmtId="0" fontId="39" fillId="0" borderId="34" xfId="112" applyFont="1" applyBorder="1">
      <alignment/>
      <protection/>
    </xf>
    <xf numFmtId="0" fontId="1" fillId="0" borderId="12" xfId="0" applyFont="1" applyBorder="1" applyAlignment="1">
      <alignment wrapText="1"/>
    </xf>
    <xf numFmtId="1" fontId="39" fillId="0" borderId="31" xfId="0" applyNumberFormat="1" applyFont="1" applyBorder="1" applyAlignment="1">
      <alignment/>
    </xf>
    <xf numFmtId="1" fontId="42" fillId="0" borderId="31" xfId="0" applyNumberFormat="1" applyFont="1" applyBorder="1" applyAlignment="1">
      <alignment/>
    </xf>
    <xf numFmtId="0" fontId="39" fillId="0" borderId="15" xfId="112" applyFont="1" applyBorder="1">
      <alignment/>
      <protection/>
    </xf>
    <xf numFmtId="0" fontId="18" fillId="0" borderId="12" xfId="0" applyFont="1" applyBorder="1" applyAlignment="1">
      <alignment/>
    </xf>
    <xf numFmtId="0" fontId="34" fillId="0" borderId="15" xfId="0" applyFont="1" applyBorder="1" applyAlignment="1">
      <alignment/>
    </xf>
    <xf numFmtId="0" fontId="41" fillId="0" borderId="15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36" fillId="0" borderId="0" xfId="0" applyFont="1" applyAlignment="1">
      <alignment horizontal="left"/>
    </xf>
    <xf numFmtId="0" fontId="61" fillId="0" borderId="0" xfId="0" applyFont="1" applyAlignment="1">
      <alignment/>
    </xf>
    <xf numFmtId="0" fontId="65" fillId="0" borderId="0" xfId="0" applyFont="1" applyAlignment="1">
      <alignment/>
    </xf>
    <xf numFmtId="0" fontId="65" fillId="26" borderId="0" xfId="0" applyFont="1" applyFill="1" applyAlignment="1">
      <alignment/>
    </xf>
    <xf numFmtId="0" fontId="37" fillId="0" borderId="0" xfId="0" applyFont="1" applyAlignment="1">
      <alignment/>
    </xf>
    <xf numFmtId="0" fontId="77" fillId="0" borderId="0" xfId="0" applyNumberFormat="1" applyFont="1" applyFill="1" applyBorder="1" applyAlignment="1" applyProtection="1">
      <alignment/>
      <protection/>
    </xf>
    <xf numFmtId="0" fontId="72" fillId="0" borderId="12" xfId="111" applyFont="1" applyFill="1" applyBorder="1" applyAlignment="1">
      <alignment horizontal="center" vertical="center" wrapText="1"/>
      <protection/>
    </xf>
    <xf numFmtId="4" fontId="26" fillId="0" borderId="12" xfId="0" applyNumberFormat="1" applyFont="1" applyBorder="1" applyAlignment="1">
      <alignment horizontal="center" vertical="center" wrapText="1"/>
    </xf>
    <xf numFmtId="4" fontId="63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right" vertical="center" wrapText="1"/>
    </xf>
    <xf numFmtId="0" fontId="0" fillId="0" borderId="0" xfId="114" applyFont="1">
      <alignment/>
      <protection/>
    </xf>
    <xf numFmtId="0" fontId="20" fillId="0" borderId="0" xfId="114">
      <alignment/>
      <protection/>
    </xf>
    <xf numFmtId="0" fontId="36" fillId="0" borderId="0" xfId="114" applyFont="1">
      <alignment/>
      <protection/>
    </xf>
    <xf numFmtId="0" fontId="80" fillId="0" borderId="12" xfId="114" applyFont="1" applyBorder="1">
      <alignment/>
      <protection/>
    </xf>
    <xf numFmtId="0" fontId="80" fillId="0" borderId="24" xfId="114" applyFont="1" applyBorder="1">
      <alignment/>
      <protection/>
    </xf>
    <xf numFmtId="0" fontId="80" fillId="0" borderId="31" xfId="114" applyFont="1" applyBorder="1">
      <alignment/>
      <protection/>
    </xf>
    <xf numFmtId="0" fontId="80" fillId="0" borderId="42" xfId="114" applyFont="1" applyBorder="1">
      <alignment/>
      <protection/>
    </xf>
    <xf numFmtId="0" fontId="80" fillId="0" borderId="43" xfId="114" applyFont="1" applyBorder="1">
      <alignment/>
      <protection/>
    </xf>
    <xf numFmtId="0" fontId="80" fillId="0" borderId="44" xfId="114" applyFont="1" applyBorder="1">
      <alignment/>
      <protection/>
    </xf>
    <xf numFmtId="0" fontId="36" fillId="0" borderId="0" xfId="114" applyFont="1" applyBorder="1">
      <alignment/>
      <protection/>
    </xf>
    <xf numFmtId="0" fontId="79" fillId="0" borderId="0" xfId="114" applyFont="1" applyBorder="1">
      <alignment/>
      <protection/>
    </xf>
    <xf numFmtId="0" fontId="79" fillId="0" borderId="0" xfId="114" applyFont="1" applyBorder="1" applyAlignment="1">
      <alignment horizontal="center"/>
      <protection/>
    </xf>
    <xf numFmtId="0" fontId="80" fillId="0" borderId="0" xfId="114" applyFont="1" applyBorder="1">
      <alignment/>
      <protection/>
    </xf>
    <xf numFmtId="0" fontId="81" fillId="0" borderId="0" xfId="114" applyFont="1">
      <alignment/>
      <protection/>
    </xf>
    <xf numFmtId="0" fontId="80" fillId="0" borderId="30" xfId="114" applyFont="1" applyBorder="1">
      <alignment/>
      <protection/>
    </xf>
    <xf numFmtId="0" fontId="80" fillId="0" borderId="0" xfId="114" applyFont="1" applyBorder="1" applyAlignment="1">
      <alignment horizontal="center"/>
      <protection/>
    </xf>
    <xf numFmtId="0" fontId="80" fillId="0" borderId="45" xfId="114" applyFont="1" applyBorder="1" applyAlignment="1">
      <alignment horizontal="center"/>
      <protection/>
    </xf>
    <xf numFmtId="0" fontId="80" fillId="0" borderId="46" xfId="114" applyFont="1" applyBorder="1">
      <alignment/>
      <protection/>
    </xf>
    <xf numFmtId="0" fontId="80" fillId="0" borderId="42" xfId="114" applyFont="1" applyBorder="1" applyAlignment="1">
      <alignment horizontal="center"/>
      <protection/>
    </xf>
    <xf numFmtId="0" fontId="82" fillId="0" borderId="0" xfId="114" applyFont="1" applyBorder="1">
      <alignment/>
      <protection/>
    </xf>
    <xf numFmtId="0" fontId="82" fillId="0" borderId="0" xfId="114" applyFont="1">
      <alignment/>
      <protection/>
    </xf>
    <xf numFmtId="0" fontId="83" fillId="0" borderId="12" xfId="114" applyFont="1" applyBorder="1">
      <alignment/>
      <protection/>
    </xf>
    <xf numFmtId="0" fontId="83" fillId="0" borderId="24" xfId="114" applyFont="1" applyBorder="1">
      <alignment/>
      <protection/>
    </xf>
    <xf numFmtId="0" fontId="83" fillId="0" borderId="47" xfId="114" applyFont="1" applyBorder="1">
      <alignment/>
      <protection/>
    </xf>
    <xf numFmtId="0" fontId="83" fillId="0" borderId="48" xfId="114" applyFont="1" applyBorder="1">
      <alignment/>
      <protection/>
    </xf>
    <xf numFmtId="0" fontId="83" fillId="0" borderId="23" xfId="114" applyFont="1" applyBorder="1">
      <alignment/>
      <protection/>
    </xf>
    <xf numFmtId="0" fontId="83" fillId="0" borderId="30" xfId="114" applyFont="1" applyBorder="1">
      <alignment/>
      <protection/>
    </xf>
    <xf numFmtId="0" fontId="83" fillId="0" borderId="46" xfId="114" applyFont="1" applyBorder="1">
      <alignment/>
      <protection/>
    </xf>
    <xf numFmtId="0" fontId="83" fillId="0" borderId="31" xfId="114" applyFont="1" applyBorder="1">
      <alignment/>
      <protection/>
    </xf>
    <xf numFmtId="0" fontId="80" fillId="0" borderId="49" xfId="114" applyFont="1" applyBorder="1">
      <alignment/>
      <protection/>
    </xf>
    <xf numFmtId="0" fontId="80" fillId="0" borderId="50" xfId="114" applyFont="1" applyBorder="1">
      <alignment/>
      <protection/>
    </xf>
    <xf numFmtId="0" fontId="80" fillId="0" borderId="34" xfId="114" applyFont="1" applyBorder="1">
      <alignment/>
      <protection/>
    </xf>
    <xf numFmtId="0" fontId="83" fillId="0" borderId="51" xfId="114" applyFont="1" applyBorder="1">
      <alignment/>
      <protection/>
    </xf>
    <xf numFmtId="0" fontId="78" fillId="0" borderId="52" xfId="114" applyFont="1" applyBorder="1" applyAlignment="1">
      <alignment horizontal="center" vertical="center" wrapText="1"/>
      <protection/>
    </xf>
    <xf numFmtId="0" fontId="78" fillId="0" borderId="53" xfId="114" applyFont="1" applyBorder="1" applyAlignment="1">
      <alignment horizontal="center" vertical="center" wrapText="1"/>
      <protection/>
    </xf>
    <xf numFmtId="0" fontId="78" fillId="0" borderId="54" xfId="114" applyFont="1" applyBorder="1" applyAlignment="1">
      <alignment horizontal="center" vertical="center" wrapText="1"/>
      <protection/>
    </xf>
    <xf numFmtId="0" fontId="78" fillId="0" borderId="55" xfId="114" applyFont="1" applyBorder="1" applyAlignment="1">
      <alignment horizontal="center" vertical="center" wrapText="1"/>
      <protection/>
    </xf>
    <xf numFmtId="0" fontId="66" fillId="0" borderId="31" xfId="0" applyFont="1" applyFill="1" applyBorder="1" applyAlignment="1">
      <alignment horizontal="center" wrapText="1"/>
    </xf>
    <xf numFmtId="0" fontId="85" fillId="0" borderId="0" xfId="0" applyFont="1" applyAlignment="1">
      <alignment/>
    </xf>
    <xf numFmtId="0" fontId="85" fillId="0" borderId="0" xfId="0" applyNumberFormat="1" applyFont="1" applyFill="1" applyAlignment="1" applyProtection="1">
      <alignment/>
      <protection/>
    </xf>
    <xf numFmtId="0" fontId="73" fillId="0" borderId="23" xfId="0" applyNumberFormat="1" applyFont="1" applyFill="1" applyBorder="1" applyAlignment="1" applyProtection="1">
      <alignment horizontal="center" vertical="center" wrapText="1"/>
      <protection/>
    </xf>
    <xf numFmtId="0" fontId="73" fillId="0" borderId="51" xfId="0" applyNumberFormat="1" applyFont="1" applyFill="1" applyBorder="1" applyAlignment="1" applyProtection="1">
      <alignment horizontal="center" vertical="center" wrapText="1"/>
      <protection/>
    </xf>
    <xf numFmtId="0" fontId="73" fillId="0" borderId="12" xfId="0" applyFont="1" applyBorder="1" applyAlignment="1">
      <alignment horizontal="center" vertical="center" wrapText="1"/>
    </xf>
    <xf numFmtId="0" fontId="73" fillId="0" borderId="12" xfId="0" applyNumberFormat="1" applyFont="1" applyFill="1" applyBorder="1" applyAlignment="1" applyProtection="1">
      <alignment vertical="center" wrapText="1"/>
      <protection/>
    </xf>
    <xf numFmtId="49" fontId="86" fillId="0" borderId="12" xfId="0" applyNumberFormat="1" applyFont="1" applyFill="1" applyBorder="1" applyAlignment="1">
      <alignment horizontal="center" vertical="center" wrapText="1"/>
    </xf>
    <xf numFmtId="0" fontId="87" fillId="0" borderId="12" xfId="111" applyFont="1" applyFill="1" applyBorder="1" applyAlignment="1">
      <alignment horizontal="center" vertical="center" wrapText="1"/>
      <protection/>
    </xf>
    <xf numFmtId="184" fontId="88" fillId="0" borderId="12" xfId="96" applyNumberFormat="1" applyFont="1" applyBorder="1" applyAlignment="1">
      <alignment horizontal="center" vertical="center"/>
      <protection/>
    </xf>
    <xf numFmtId="3" fontId="86" fillId="0" borderId="12" xfId="96" applyNumberFormat="1" applyFont="1" applyBorder="1" applyAlignment="1">
      <alignment horizontal="center" vertical="center"/>
      <protection/>
    </xf>
    <xf numFmtId="49" fontId="86" fillId="0" borderId="12" xfId="0" applyNumberFormat="1" applyFont="1" applyFill="1" applyBorder="1" applyAlignment="1" quotePrefix="1">
      <alignment horizontal="center" vertical="center" wrapText="1"/>
    </xf>
    <xf numFmtId="0" fontId="87" fillId="0" borderId="12" xfId="111" applyFont="1" applyFill="1" applyBorder="1" applyAlignment="1" quotePrefix="1">
      <alignment horizontal="center" vertical="center" wrapText="1"/>
      <protection/>
    </xf>
    <xf numFmtId="49" fontId="89" fillId="0" borderId="12" xfId="0" applyNumberFormat="1" applyFont="1" applyFill="1" applyBorder="1" applyAlignment="1">
      <alignment horizontal="center" vertical="center" wrapText="1"/>
    </xf>
    <xf numFmtId="49" fontId="89" fillId="0" borderId="12" xfId="111" applyNumberFormat="1" applyFont="1" applyFill="1" applyBorder="1" applyAlignment="1">
      <alignment horizontal="center" vertical="center" wrapText="1"/>
      <protection/>
    </xf>
    <xf numFmtId="2" fontId="89" fillId="0" borderId="12" xfId="108" applyNumberFormat="1" applyFont="1" applyFill="1" applyBorder="1" applyAlignment="1" quotePrefix="1">
      <alignment horizontal="center" vertical="center" wrapText="1"/>
      <protection/>
    </xf>
    <xf numFmtId="0" fontId="89" fillId="0" borderId="12" xfId="109" applyFont="1" applyFill="1" applyBorder="1" applyAlignment="1">
      <alignment horizontal="center" vertical="center" wrapText="1"/>
      <protection/>
    </xf>
    <xf numFmtId="184" fontId="89" fillId="0" borderId="16" xfId="96" applyNumberFormat="1" applyFont="1" applyBorder="1" applyAlignment="1">
      <alignment horizontal="center" vertical="center" wrapText="1"/>
      <protection/>
    </xf>
    <xf numFmtId="3" fontId="89" fillId="0" borderId="12" xfId="96" applyNumberFormat="1" applyFont="1" applyBorder="1" applyAlignment="1">
      <alignment horizontal="center" vertical="center"/>
      <protection/>
    </xf>
    <xf numFmtId="49" fontId="89" fillId="0" borderId="12" xfId="108" applyNumberFormat="1" applyFont="1" applyFill="1" applyBorder="1" applyAlignment="1" quotePrefix="1">
      <alignment horizontal="center" vertical="center" wrapText="1"/>
      <protection/>
    </xf>
    <xf numFmtId="0" fontId="86" fillId="0" borderId="12" xfId="0" applyFont="1" applyFill="1" applyBorder="1" applyAlignment="1">
      <alignment horizontal="center" vertical="center" wrapText="1"/>
    </xf>
    <xf numFmtId="0" fontId="87" fillId="0" borderId="12" xfId="109" applyFont="1" applyFill="1" applyBorder="1" applyAlignment="1">
      <alignment horizontal="center" vertical="center" wrapText="1"/>
      <protection/>
    </xf>
    <xf numFmtId="184" fontId="90" fillId="0" borderId="12" xfId="96" applyNumberFormat="1" applyFont="1" applyBorder="1" applyAlignment="1">
      <alignment horizontal="center" vertical="center"/>
      <protection/>
    </xf>
    <xf numFmtId="0" fontId="87" fillId="0" borderId="12" xfId="109" applyFont="1" applyFill="1" applyBorder="1" applyAlignment="1" quotePrefix="1">
      <alignment horizontal="center" vertical="center" wrapText="1"/>
      <protection/>
    </xf>
    <xf numFmtId="49" fontId="89" fillId="0" borderId="12" xfId="0" applyNumberFormat="1" applyFont="1" applyFill="1" applyBorder="1" applyAlignment="1" quotePrefix="1">
      <alignment horizontal="center" vertical="center" wrapText="1"/>
    </xf>
    <xf numFmtId="49" fontId="89" fillId="0" borderId="12" xfId="109" applyNumberFormat="1" applyFont="1" applyFill="1" applyBorder="1" applyAlignment="1">
      <alignment horizontal="center" vertical="center"/>
      <protection/>
    </xf>
    <xf numFmtId="184" fontId="89" fillId="0" borderId="12" xfId="96" applyNumberFormat="1" applyFont="1" applyBorder="1" applyAlignment="1">
      <alignment horizontal="center" vertical="center" wrapText="1"/>
      <protection/>
    </xf>
    <xf numFmtId="3" fontId="90" fillId="0" borderId="12" xfId="96" applyNumberFormat="1" applyFont="1" applyBorder="1" applyAlignment="1">
      <alignment horizontal="center" vertical="center"/>
      <protection/>
    </xf>
    <xf numFmtId="3" fontId="89" fillId="0" borderId="16" xfId="96" applyNumberFormat="1" applyFont="1" applyBorder="1" applyAlignment="1">
      <alignment horizontal="center" vertical="center"/>
      <protection/>
    </xf>
    <xf numFmtId="3" fontId="90" fillId="0" borderId="16" xfId="96" applyNumberFormat="1" applyFont="1" applyBorder="1" applyAlignment="1">
      <alignment horizontal="center" vertical="center"/>
      <protection/>
    </xf>
    <xf numFmtId="0" fontId="91" fillId="0" borderId="12" xfId="109" applyFont="1" applyFill="1" applyBorder="1" applyAlignment="1">
      <alignment horizontal="center" vertical="center" wrapText="1"/>
      <protection/>
    </xf>
    <xf numFmtId="0" fontId="91" fillId="0" borderId="12" xfId="109" applyFont="1" applyFill="1" applyBorder="1" applyAlignment="1">
      <alignment horizontal="center" vertical="center" wrapText="1"/>
      <protection/>
    </xf>
    <xf numFmtId="3" fontId="88" fillId="0" borderId="12" xfId="96" applyNumberFormat="1" applyFont="1" applyBorder="1" applyAlignment="1">
      <alignment horizontal="center" vertical="center"/>
      <protection/>
    </xf>
    <xf numFmtId="49" fontId="89" fillId="0" borderId="12" xfId="109" applyNumberFormat="1" applyFont="1" applyFill="1" applyBorder="1" applyAlignment="1">
      <alignment horizontal="center" vertical="center" wrapText="1"/>
      <protection/>
    </xf>
    <xf numFmtId="0" fontId="90" fillId="0" borderId="12" xfId="0" applyFont="1" applyFill="1" applyBorder="1" applyAlignment="1">
      <alignment horizontal="center" vertical="center" wrapText="1"/>
    </xf>
    <xf numFmtId="49" fontId="90" fillId="0" borderId="12" xfId="109" applyNumberFormat="1" applyFont="1" applyFill="1" applyBorder="1" applyAlignment="1">
      <alignment horizontal="center" vertical="center"/>
      <protection/>
    </xf>
    <xf numFmtId="2" fontId="90" fillId="0" borderId="12" xfId="108" applyNumberFormat="1" applyFont="1" applyFill="1" applyBorder="1" applyAlignment="1" quotePrefix="1">
      <alignment horizontal="center" vertical="center" wrapText="1"/>
      <protection/>
    </xf>
    <xf numFmtId="0" fontId="90" fillId="0" borderId="12" xfId="109" applyFont="1" applyFill="1" applyBorder="1" applyAlignment="1">
      <alignment horizontal="center" vertical="center" wrapText="1"/>
      <protection/>
    </xf>
    <xf numFmtId="0" fontId="90" fillId="0" borderId="16" xfId="109" applyFont="1" applyBorder="1" applyAlignment="1">
      <alignment horizontal="center" vertical="center" wrapText="1"/>
      <protection/>
    </xf>
    <xf numFmtId="3" fontId="92" fillId="0" borderId="12" xfId="108" applyNumberFormat="1" applyFont="1" applyBorder="1" applyAlignment="1">
      <alignment horizontal="center" vertical="center" wrapText="1"/>
      <protection/>
    </xf>
    <xf numFmtId="49" fontId="90" fillId="0" borderId="16" xfId="109" applyNumberFormat="1" applyFont="1" applyFill="1" applyBorder="1" applyAlignment="1">
      <alignment horizontal="center" vertical="center"/>
      <protection/>
    </xf>
    <xf numFmtId="0" fontId="90" fillId="0" borderId="0" xfId="0" applyFont="1" applyFill="1" applyAlignment="1">
      <alignment horizontal="center" vertical="center" wrapText="1"/>
    </xf>
    <xf numFmtId="49" fontId="89" fillId="0" borderId="16" xfId="109" applyNumberFormat="1" applyFont="1" applyFill="1" applyBorder="1" applyAlignment="1">
      <alignment horizontal="center" vertical="center"/>
      <protection/>
    </xf>
    <xf numFmtId="0" fontId="89" fillId="0" borderId="0" xfId="0" applyFont="1" applyFill="1" applyAlignment="1">
      <alignment horizontal="center" vertical="center" wrapText="1"/>
    </xf>
    <xf numFmtId="0" fontId="89" fillId="0" borderId="15" xfId="109" applyFont="1" applyBorder="1" applyAlignment="1">
      <alignment horizontal="center" vertical="center" wrapText="1"/>
      <protection/>
    </xf>
    <xf numFmtId="3" fontId="89" fillId="0" borderId="12" xfId="108" applyNumberFormat="1" applyFont="1" applyBorder="1" applyAlignment="1">
      <alignment horizontal="center" vertical="center" wrapText="1"/>
      <protection/>
    </xf>
    <xf numFmtId="0" fontId="89" fillId="0" borderId="12" xfId="0" applyFont="1" applyFill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49" fontId="91" fillId="0" borderId="12" xfId="109" applyNumberFormat="1" applyFont="1" applyFill="1" applyBorder="1" applyAlignment="1">
      <alignment horizontal="center" vertical="center" wrapText="1"/>
      <protection/>
    </xf>
    <xf numFmtId="49" fontId="93" fillId="0" borderId="12" xfId="0" applyNumberFormat="1" applyFont="1" applyFill="1" applyBorder="1" applyAlignment="1" quotePrefix="1">
      <alignment horizontal="center" vertical="center" wrapText="1"/>
    </xf>
    <xf numFmtId="49" fontId="93" fillId="0" borderId="12" xfId="109" applyNumberFormat="1" applyFont="1" applyFill="1" applyBorder="1" applyAlignment="1">
      <alignment horizontal="center" vertical="center"/>
      <protection/>
    </xf>
    <xf numFmtId="49" fontId="93" fillId="0" borderId="12" xfId="0" applyNumberFormat="1" applyFont="1" applyFill="1" applyBorder="1" applyAlignment="1">
      <alignment horizontal="center" vertical="center" wrapText="1"/>
    </xf>
    <xf numFmtId="49" fontId="94" fillId="0" borderId="12" xfId="109" applyNumberFormat="1" applyFont="1" applyFill="1" applyBorder="1" applyAlignment="1">
      <alignment horizontal="center" vertical="center" wrapText="1"/>
      <protection/>
    </xf>
    <xf numFmtId="49" fontId="87" fillId="0" borderId="12" xfId="109" applyNumberFormat="1" applyFont="1" applyFill="1" applyBorder="1" applyAlignment="1">
      <alignment horizontal="center" vertical="center" wrapText="1"/>
      <protection/>
    </xf>
    <xf numFmtId="0" fontId="90" fillId="0" borderId="12" xfId="0" applyFont="1" applyBorder="1" applyAlignment="1">
      <alignment horizontal="center" vertical="center" wrapText="1"/>
    </xf>
    <xf numFmtId="3" fontId="86" fillId="0" borderId="12" xfId="0" applyNumberFormat="1" applyFont="1" applyFill="1" applyBorder="1" applyAlignment="1" applyProtection="1">
      <alignment horizontal="center" vertical="center"/>
      <protection/>
    </xf>
    <xf numFmtId="49" fontId="87" fillId="0" borderId="12" xfId="109" applyNumberFormat="1" applyFont="1" applyFill="1" applyBorder="1" applyAlignment="1" quotePrefix="1">
      <alignment horizontal="center" vertical="center" wrapText="1"/>
      <protection/>
    </xf>
    <xf numFmtId="0" fontId="90" fillId="0" borderId="16" xfId="0" applyFont="1" applyBorder="1" applyAlignment="1">
      <alignment horizontal="center" vertical="center" wrapText="1"/>
    </xf>
    <xf numFmtId="49" fontId="91" fillId="0" borderId="12" xfId="109" applyNumberFormat="1" applyFont="1" applyFill="1" applyBorder="1" applyAlignment="1">
      <alignment horizontal="center" vertical="center" wrapText="1"/>
      <protection/>
    </xf>
    <xf numFmtId="3" fontId="89" fillId="0" borderId="12" xfId="0" applyNumberFormat="1" applyFont="1" applyFill="1" applyBorder="1" applyAlignment="1" applyProtection="1">
      <alignment horizontal="center" vertical="center"/>
      <protection/>
    </xf>
    <xf numFmtId="49" fontId="91" fillId="0" borderId="12" xfId="109" applyNumberFormat="1" applyFont="1" applyBorder="1" applyAlignment="1">
      <alignment horizontal="center" vertical="center" wrapText="1"/>
      <protection/>
    </xf>
    <xf numFmtId="0" fontId="87" fillId="0" borderId="12" xfId="109" applyFont="1" applyFill="1" applyBorder="1" applyAlignment="1">
      <alignment horizontal="center" vertical="center" wrapText="1"/>
      <protection/>
    </xf>
    <xf numFmtId="3" fontId="86" fillId="0" borderId="12" xfId="108" applyNumberFormat="1" applyFont="1" applyBorder="1" applyAlignment="1">
      <alignment horizontal="center" vertical="center" wrapText="1"/>
      <protection/>
    </xf>
    <xf numFmtId="0" fontId="87" fillId="0" borderId="12" xfId="109" applyFont="1" applyFill="1" applyBorder="1" applyAlignment="1" quotePrefix="1">
      <alignment horizontal="center" vertical="center" wrapText="1"/>
      <protection/>
    </xf>
    <xf numFmtId="0" fontId="89" fillId="0" borderId="12" xfId="111" applyFont="1" applyFill="1" applyBorder="1" applyAlignment="1">
      <alignment horizontal="center" vertical="center" wrapText="1"/>
      <protection/>
    </xf>
    <xf numFmtId="3" fontId="89" fillId="0" borderId="12" xfId="108" applyNumberFormat="1" applyFont="1" applyFill="1" applyBorder="1" applyAlignment="1">
      <alignment horizontal="center" vertical="center" wrapText="1"/>
      <protection/>
    </xf>
    <xf numFmtId="3" fontId="95" fillId="0" borderId="12" xfId="108" applyNumberFormat="1" applyFont="1" applyBorder="1" applyAlignment="1">
      <alignment horizontal="center" vertical="center" wrapText="1"/>
      <protection/>
    </xf>
    <xf numFmtId="2" fontId="89" fillId="0" borderId="12" xfId="0" applyNumberFormat="1" applyFont="1" applyFill="1" applyBorder="1" applyAlignment="1" quotePrefix="1">
      <alignment horizontal="center" vertical="center" wrapText="1"/>
    </xf>
    <xf numFmtId="2" fontId="93" fillId="0" borderId="12" xfId="0" applyNumberFormat="1" applyFont="1" applyFill="1" applyBorder="1" applyAlignment="1">
      <alignment horizontal="center" vertical="center" wrapText="1"/>
    </xf>
    <xf numFmtId="3" fontId="89" fillId="0" borderId="12" xfId="96" applyNumberFormat="1" applyFont="1" applyFill="1" applyBorder="1" applyAlignment="1">
      <alignment horizontal="center" vertical="center"/>
      <protection/>
    </xf>
    <xf numFmtId="0" fontId="93" fillId="0" borderId="12" xfId="113" applyFont="1" applyFill="1" applyBorder="1" applyAlignment="1" quotePrefix="1">
      <alignment horizontal="center" vertical="center" wrapText="1"/>
      <protection/>
    </xf>
    <xf numFmtId="2" fontId="89" fillId="0" borderId="12" xfId="113" applyNumberFormat="1" applyFont="1" applyFill="1" applyBorder="1" applyAlignment="1" quotePrefix="1">
      <alignment horizontal="center" vertical="center" wrapText="1"/>
      <protection/>
    </xf>
    <xf numFmtId="2" fontId="93" fillId="0" borderId="12" xfId="113" applyNumberFormat="1" applyFont="1" applyFill="1" applyBorder="1" applyAlignment="1">
      <alignment horizontal="center" vertical="center" wrapText="1"/>
      <protection/>
    </xf>
    <xf numFmtId="3" fontId="86" fillId="0" borderId="12" xfId="96" applyNumberFormat="1" applyFont="1" applyFill="1" applyBorder="1" applyAlignment="1">
      <alignment horizontal="center" vertical="center"/>
      <protection/>
    </xf>
    <xf numFmtId="49" fontId="88" fillId="0" borderId="12" xfId="0" applyNumberFormat="1" applyFont="1" applyBorder="1" applyAlignment="1">
      <alignment horizontal="center" vertical="center" wrapText="1"/>
    </xf>
    <xf numFmtId="49" fontId="90" fillId="0" borderId="12" xfId="109" applyNumberFormat="1" applyFont="1" applyBorder="1" applyAlignment="1">
      <alignment horizontal="center" vertical="center"/>
      <protection/>
    </xf>
    <xf numFmtId="2" fontId="90" fillId="0" borderId="12" xfId="108" applyNumberFormat="1" applyFont="1" applyBorder="1" applyAlignment="1" quotePrefix="1">
      <alignment horizontal="center" vertical="center" wrapText="1"/>
      <protection/>
    </xf>
    <xf numFmtId="0" fontId="88" fillId="28" borderId="12" xfId="111" applyFont="1" applyFill="1" applyBorder="1" applyAlignment="1">
      <alignment horizontal="center" vertical="center" wrapText="1"/>
      <protection/>
    </xf>
    <xf numFmtId="3" fontId="96" fillId="0" borderId="12" xfId="109" applyNumberFormat="1" applyFont="1" applyFill="1" applyBorder="1" applyAlignment="1">
      <alignment horizontal="center" vertical="center" wrapText="1"/>
      <protection/>
    </xf>
    <xf numFmtId="0" fontId="90" fillId="28" borderId="0" xfId="0" applyFont="1" applyFill="1" applyAlignment="1">
      <alignment horizontal="center" vertical="center" wrapText="1" shrinkToFit="1"/>
    </xf>
    <xf numFmtId="0" fontId="90" fillId="0" borderId="12" xfId="111" applyFont="1" applyBorder="1" applyAlignment="1">
      <alignment horizontal="center" vertical="center" wrapText="1"/>
      <protection/>
    </xf>
    <xf numFmtId="0" fontId="88" fillId="0" borderId="12" xfId="0" applyFont="1" applyBorder="1" applyAlignment="1">
      <alignment horizontal="center" vertical="center" wrapText="1"/>
    </xf>
    <xf numFmtId="2" fontId="88" fillId="28" borderId="12" xfId="108" applyNumberFormat="1" applyFont="1" applyFill="1" applyBorder="1" applyAlignment="1" quotePrefix="1">
      <alignment horizontal="center" vertical="center" wrapText="1"/>
      <protection/>
    </xf>
    <xf numFmtId="49" fontId="90" fillId="0" borderId="16" xfId="0" applyNumberFormat="1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2" fontId="90" fillId="0" borderId="16" xfId="108" applyNumberFormat="1" applyFont="1" applyBorder="1" applyAlignment="1" quotePrefix="1">
      <alignment horizontal="center" vertical="center" wrapText="1"/>
      <protection/>
    </xf>
    <xf numFmtId="0" fontId="90" fillId="28" borderId="16" xfId="0" applyFont="1" applyFill="1" applyBorder="1" applyAlignment="1">
      <alignment horizontal="center" vertical="center" wrapText="1"/>
    </xf>
    <xf numFmtId="49" fontId="89" fillId="0" borderId="16" xfId="0" applyNumberFormat="1" applyFont="1" applyBorder="1" applyAlignment="1">
      <alignment horizontal="center" vertical="center" wrapText="1"/>
    </xf>
    <xf numFmtId="49" fontId="89" fillId="0" borderId="16" xfId="108" applyNumberFormat="1" applyFont="1" applyBorder="1" applyAlignment="1" quotePrefix="1">
      <alignment horizontal="center" vertical="center" wrapText="1"/>
      <protection/>
    </xf>
    <xf numFmtId="0" fontId="89" fillId="0" borderId="16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justify" vertical="center" wrapText="1"/>
    </xf>
    <xf numFmtId="0" fontId="89" fillId="0" borderId="15" xfId="109" applyFont="1" applyFill="1" applyBorder="1" applyAlignment="1">
      <alignment horizontal="center" vertical="center" wrapText="1"/>
      <protection/>
    </xf>
    <xf numFmtId="3" fontId="89" fillId="0" borderId="15" xfId="108" applyNumberFormat="1" applyFont="1" applyFill="1" applyBorder="1" applyAlignment="1">
      <alignment horizontal="center" vertical="center" wrapText="1"/>
      <protection/>
    </xf>
    <xf numFmtId="3" fontId="86" fillId="0" borderId="15" xfId="96" applyNumberFormat="1" applyFont="1" applyBorder="1" applyAlignment="1">
      <alignment horizontal="center" vertical="center"/>
      <protection/>
    </xf>
    <xf numFmtId="3" fontId="89" fillId="0" borderId="15" xfId="96" applyNumberFormat="1" applyFont="1" applyBorder="1" applyAlignment="1">
      <alignment horizontal="center" vertical="center"/>
      <protection/>
    </xf>
    <xf numFmtId="49" fontId="93" fillId="0" borderId="16" xfId="0" applyNumberFormat="1" applyFont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49" fontId="93" fillId="0" borderId="16" xfId="108" applyNumberFormat="1" applyFont="1" applyBorder="1" applyAlignment="1" quotePrefix="1">
      <alignment horizontal="center" vertical="center" wrapText="1"/>
      <protection/>
    </xf>
    <xf numFmtId="0" fontId="93" fillId="0" borderId="16" xfId="0" applyFont="1" applyFill="1" applyBorder="1" applyAlignment="1">
      <alignment horizontal="center" vertical="center" wrapText="1"/>
    </xf>
    <xf numFmtId="49" fontId="93" fillId="0" borderId="16" xfId="0" applyNumberFormat="1" applyFont="1" applyFill="1" applyBorder="1" applyAlignment="1">
      <alignment horizontal="center" vertical="center" wrapText="1"/>
    </xf>
    <xf numFmtId="0" fontId="93" fillId="0" borderId="12" xfId="0" applyFont="1" applyFill="1" applyBorder="1" applyAlignment="1">
      <alignment horizontal="center" vertical="center" wrapText="1"/>
    </xf>
    <xf numFmtId="49" fontId="93" fillId="0" borderId="16" xfId="108" applyNumberFormat="1" applyFont="1" applyFill="1" applyBorder="1" applyAlignment="1" quotePrefix="1">
      <alignment horizontal="center" vertical="center" wrapText="1"/>
      <protection/>
    </xf>
    <xf numFmtId="0" fontId="86" fillId="0" borderId="16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 quotePrefix="1">
      <alignment horizontal="center" vertical="center" wrapText="1"/>
    </xf>
    <xf numFmtId="0" fontId="86" fillId="0" borderId="16" xfId="0" applyFont="1" applyFill="1" applyBorder="1" applyAlignment="1" quotePrefix="1">
      <alignment horizontal="center" vertical="center" wrapText="1"/>
    </xf>
    <xf numFmtId="0" fontId="89" fillId="0" borderId="12" xfId="0" applyFont="1" applyFill="1" applyBorder="1" applyAlignment="1" quotePrefix="1">
      <alignment horizontal="center" vertical="center" wrapText="1"/>
    </xf>
    <xf numFmtId="0" fontId="89" fillId="0" borderId="16" xfId="0" applyFont="1" applyFill="1" applyBorder="1" applyAlignment="1" quotePrefix="1">
      <alignment horizontal="center" vertical="center" wrapText="1"/>
    </xf>
    <xf numFmtId="3" fontId="89" fillId="0" borderId="12" xfId="0" applyNumberFormat="1" applyFont="1" applyFill="1" applyBorder="1" applyAlignment="1">
      <alignment horizontal="center" vertical="center"/>
    </xf>
    <xf numFmtId="0" fontId="89" fillId="0" borderId="12" xfId="0" applyFont="1" applyFill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12" xfId="0" applyNumberFormat="1" applyFont="1" applyFill="1" applyBorder="1" applyAlignment="1" applyProtection="1">
      <alignment/>
      <protection/>
    </xf>
    <xf numFmtId="0" fontId="86" fillId="0" borderId="12" xfId="109" applyFont="1" applyBorder="1" applyAlignment="1">
      <alignment horizontal="center" vertical="center" wrapText="1"/>
      <protection/>
    </xf>
    <xf numFmtId="1" fontId="40" fillId="0" borderId="24" xfId="0" applyNumberFormat="1" applyFont="1" applyBorder="1" applyAlignment="1">
      <alignment horizontal="right" wrapText="1"/>
    </xf>
    <xf numFmtId="0" fontId="61" fillId="0" borderId="23" xfId="0" applyFont="1" applyBorder="1" applyAlignment="1">
      <alignment vertical="center" wrapText="1"/>
    </xf>
    <xf numFmtId="0" fontId="66" fillId="0" borderId="31" xfId="0" applyFont="1" applyBorder="1" applyAlignment="1">
      <alignment horizontal="center"/>
    </xf>
    <xf numFmtId="0" fontId="98" fillId="0" borderId="12" xfId="106" applyFont="1" applyBorder="1" applyAlignment="1">
      <alignment wrapText="1"/>
      <protection/>
    </xf>
    <xf numFmtId="0" fontId="98" fillId="0" borderId="12" xfId="106" applyFont="1" applyBorder="1" applyAlignment="1">
      <alignment horizontal="center" wrapText="1"/>
      <protection/>
    </xf>
    <xf numFmtId="0" fontId="78" fillId="0" borderId="56" xfId="114" applyFont="1" applyBorder="1" applyAlignment="1">
      <alignment horizontal="center" vertical="center" wrapText="1"/>
      <protection/>
    </xf>
    <xf numFmtId="0" fontId="83" fillId="0" borderId="27" xfId="114" applyFont="1" applyBorder="1">
      <alignment/>
      <protection/>
    </xf>
    <xf numFmtId="0" fontId="83" fillId="0" borderId="29" xfId="114" applyFont="1" applyBorder="1">
      <alignment/>
      <protection/>
    </xf>
    <xf numFmtId="0" fontId="80" fillId="0" borderId="29" xfId="114" applyFont="1" applyBorder="1">
      <alignment/>
      <protection/>
    </xf>
    <xf numFmtId="0" fontId="78" fillId="0" borderId="12" xfId="114" applyFont="1" applyBorder="1">
      <alignment/>
      <protection/>
    </xf>
    <xf numFmtId="0" fontId="83" fillId="0" borderId="12" xfId="114" applyFont="1" applyFill="1" applyBorder="1">
      <alignment/>
      <protection/>
    </xf>
    <xf numFmtId="0" fontId="80" fillId="0" borderId="42" xfId="114" applyFont="1" applyFill="1" applyBorder="1">
      <alignment/>
      <protection/>
    </xf>
    <xf numFmtId="1" fontId="36" fillId="0" borderId="12" xfId="0" applyNumberFormat="1" applyFont="1" applyBorder="1" applyAlignment="1">
      <alignment horizontal="right"/>
    </xf>
    <xf numFmtId="0" fontId="89" fillId="0" borderId="12" xfId="0" applyFont="1" applyBorder="1" applyAlignment="1">
      <alignment horizontal="center" vertical="center"/>
    </xf>
    <xf numFmtId="16" fontId="19" fillId="0" borderId="12" xfId="113" applyNumberFormat="1" applyBorder="1" applyAlignment="1">
      <alignment horizontal="center" vertical="center" wrapText="1"/>
      <protection/>
    </xf>
    <xf numFmtId="2" fontId="99" fillId="0" borderId="12" xfId="113" applyNumberFormat="1" applyFont="1" applyBorder="1" applyAlignment="1" quotePrefix="1">
      <alignment vertical="center" wrapText="1"/>
      <protection/>
    </xf>
    <xf numFmtId="2" fontId="99" fillId="27" borderId="12" xfId="113" applyNumberFormat="1" applyFont="1" applyFill="1" applyBorder="1" applyAlignment="1">
      <alignment vertical="center" wrapText="1"/>
      <protection/>
    </xf>
    <xf numFmtId="2" fontId="99" fillId="0" borderId="12" xfId="113" applyNumberFormat="1" applyFont="1" applyBorder="1" applyAlignment="1">
      <alignment vertical="center" wrapText="1"/>
      <protection/>
    </xf>
    <xf numFmtId="49" fontId="89" fillId="0" borderId="23" xfId="0" applyNumberFormat="1" applyFont="1" applyFill="1" applyBorder="1" applyAlignment="1">
      <alignment horizontal="center" vertical="center" wrapText="1"/>
    </xf>
    <xf numFmtId="2" fontId="89" fillId="0" borderId="23" xfId="113" applyNumberFormat="1" applyFont="1" applyFill="1" applyBorder="1" applyAlignment="1">
      <alignment horizontal="center" vertical="center" wrapText="1"/>
      <protection/>
    </xf>
    <xf numFmtId="49" fontId="89" fillId="0" borderId="23" xfId="113" applyNumberFormat="1" applyFont="1" applyFill="1" applyBorder="1" applyAlignment="1" quotePrefix="1">
      <alignment horizontal="center" vertical="center" wrapText="1"/>
      <protection/>
    </xf>
    <xf numFmtId="49" fontId="26" fillId="0" borderId="15" xfId="0" applyNumberFormat="1" applyFont="1" applyFill="1" applyBorder="1" applyAlignment="1" quotePrefix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184" fontId="26" fillId="0" borderId="51" xfId="96" applyNumberFormat="1" applyFont="1" applyBorder="1" applyAlignment="1">
      <alignment horizontal="center" vertical="center" wrapText="1"/>
      <protection/>
    </xf>
    <xf numFmtId="0" fontId="26" fillId="0" borderId="29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2" fontId="24" fillId="27" borderId="12" xfId="0" applyNumberFormat="1" applyFont="1" applyFill="1" applyBorder="1" applyAlignment="1">
      <alignment vertical="center"/>
    </xf>
    <xf numFmtId="2" fontId="24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2" fontId="0" fillId="27" borderId="12" xfId="0" applyNumberFormat="1" applyFill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24" fillId="27" borderId="12" xfId="0" applyFont="1" applyFill="1" applyBorder="1" applyAlignment="1">
      <alignment vertical="center"/>
    </xf>
    <xf numFmtId="0" fontId="99" fillId="0" borderId="12" xfId="112" applyFont="1" applyBorder="1" applyAlignment="1">
      <alignment vertical="center" wrapText="1"/>
      <protection/>
    </xf>
    <xf numFmtId="2" fontId="99" fillId="27" borderId="12" xfId="112" applyNumberFormat="1" applyFont="1" applyFill="1" applyBorder="1" applyAlignment="1">
      <alignment vertical="center"/>
      <protection/>
    </xf>
    <xf numFmtId="2" fontId="99" fillId="0" borderId="12" xfId="112" applyNumberFormat="1" applyFont="1" applyBorder="1" applyAlignment="1">
      <alignment vertical="center"/>
      <protection/>
    </xf>
    <xf numFmtId="2" fontId="99" fillId="27" borderId="12" xfId="0" applyNumberFormat="1" applyFont="1" applyFill="1" applyBorder="1" applyAlignment="1">
      <alignment vertical="center"/>
    </xf>
    <xf numFmtId="2" fontId="99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/>
    </xf>
    <xf numFmtId="2" fontId="24" fillId="0" borderId="12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 quotePrefix="1">
      <alignment vertical="center" wrapText="1"/>
    </xf>
    <xf numFmtId="2" fontId="24" fillId="27" borderId="12" xfId="0" applyNumberFormat="1" applyFont="1" applyFill="1" applyBorder="1" applyAlignment="1">
      <alignment vertical="center" wrapText="1"/>
    </xf>
    <xf numFmtId="2" fontId="24" fillId="0" borderId="12" xfId="0" applyNumberFormat="1" applyFont="1" applyBorder="1" applyAlignment="1">
      <alignment vertical="center" wrapText="1"/>
    </xf>
    <xf numFmtId="2" fontId="24" fillId="0" borderId="12" xfId="0" applyNumberFormat="1" applyFont="1" applyBorder="1" applyAlignment="1" quotePrefix="1">
      <alignment horizontal="center" vertical="center" wrapText="1"/>
    </xf>
    <xf numFmtId="0" fontId="0" fillId="0" borderId="12" xfId="0" applyBorder="1" applyAlignment="1" quotePrefix="1">
      <alignment horizontal="center" vertical="center" wrapText="1"/>
    </xf>
    <xf numFmtId="2" fontId="0" fillId="0" borderId="12" xfId="0" applyNumberFormat="1" applyBorder="1" applyAlignment="1" quotePrefix="1">
      <alignment horizontal="center" vertical="center" wrapText="1"/>
    </xf>
    <xf numFmtId="2" fontId="0" fillId="0" borderId="12" xfId="0" applyNumberFormat="1" applyBorder="1" applyAlignment="1" quotePrefix="1">
      <alignment vertical="center" wrapText="1"/>
    </xf>
    <xf numFmtId="2" fontId="0" fillId="27" borderId="12" xfId="0" applyNumberFormat="1" applyFill="1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2" fontId="99" fillId="27" borderId="12" xfId="0" applyNumberFormat="1" applyFont="1" applyFill="1" applyBorder="1" applyAlignment="1">
      <alignment vertical="center" wrapText="1"/>
    </xf>
    <xf numFmtId="2" fontId="99" fillId="0" borderId="12" xfId="0" applyNumberFormat="1" applyFont="1" applyBorder="1" applyAlignment="1">
      <alignment vertical="center" wrapText="1"/>
    </xf>
    <xf numFmtId="2" fontId="99" fillId="0" borderId="12" xfId="0" applyNumberFormat="1" applyFont="1" applyBorder="1" applyAlignment="1" quotePrefix="1">
      <alignment vertical="center" wrapText="1"/>
    </xf>
    <xf numFmtId="2" fontId="24" fillId="27" borderId="12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1" fillId="26" borderId="57" xfId="0" applyFont="1" applyFill="1" applyBorder="1" applyAlignment="1" applyProtection="1">
      <alignment horizontal="center" vertical="center" wrapText="1"/>
      <protection locked="0"/>
    </xf>
    <xf numFmtId="0" fontId="61" fillId="26" borderId="58" xfId="0" applyFont="1" applyFill="1" applyBorder="1" applyAlignment="1" applyProtection="1">
      <alignment horizontal="center" vertical="center" wrapText="1"/>
      <protection locked="0"/>
    </xf>
    <xf numFmtId="0" fontId="61" fillId="26" borderId="59" xfId="0" applyFont="1" applyFill="1" applyBorder="1" applyAlignment="1" applyProtection="1">
      <alignment horizontal="center" vertical="center" wrapText="1"/>
      <protection locked="0"/>
    </xf>
    <xf numFmtId="0" fontId="61" fillId="26" borderId="60" xfId="0" applyFont="1" applyFill="1" applyBorder="1" applyAlignment="1" applyProtection="1">
      <alignment horizontal="center" vertical="center" wrapText="1"/>
      <protection locked="0"/>
    </xf>
    <xf numFmtId="0" fontId="61" fillId="26" borderId="0" xfId="0" applyFont="1" applyFill="1" applyBorder="1" applyAlignment="1" applyProtection="1">
      <alignment horizontal="center" vertical="center" wrapText="1"/>
      <protection locked="0"/>
    </xf>
    <xf numFmtId="0" fontId="61" fillId="26" borderId="28" xfId="0" applyFont="1" applyFill="1" applyBorder="1" applyAlignment="1" applyProtection="1">
      <alignment horizontal="center" vertical="center" wrapText="1"/>
      <protection locked="0"/>
    </xf>
    <xf numFmtId="0" fontId="56" fillId="0" borderId="0" xfId="0" applyNumberFormat="1" applyFont="1" applyFill="1" applyAlignment="1" applyProtection="1">
      <alignment horizontal="left" vertical="center" wrapText="1"/>
      <protection/>
    </xf>
    <xf numFmtId="0" fontId="64" fillId="26" borderId="24" xfId="0" applyFont="1" applyFill="1" applyBorder="1" applyAlignment="1">
      <alignment horizontal="center" vertical="center" wrapText="1"/>
    </xf>
    <xf numFmtId="0" fontId="64" fillId="26" borderId="31" xfId="0" applyFont="1" applyFill="1" applyBorder="1" applyAlignment="1">
      <alignment horizontal="center" vertical="center" wrapText="1"/>
    </xf>
    <xf numFmtId="1" fontId="40" fillId="0" borderId="24" xfId="0" applyNumberFormat="1" applyFont="1" applyBorder="1" applyAlignment="1">
      <alignment horizontal="right" wrapText="1"/>
    </xf>
    <xf numFmtId="1" fontId="40" fillId="0" borderId="31" xfId="0" applyNumberFormat="1" applyFont="1" applyBorder="1" applyAlignment="1">
      <alignment horizontal="right" wrapText="1"/>
    </xf>
    <xf numFmtId="0" fontId="66" fillId="0" borderId="24" xfId="0" applyFont="1" applyBorder="1" applyAlignment="1">
      <alignment horizontal="center" wrapText="1"/>
    </xf>
    <xf numFmtId="0" fontId="66" fillId="0" borderId="31" xfId="0" applyFont="1" applyBorder="1" applyAlignment="1">
      <alignment horizontal="center" wrapText="1"/>
    </xf>
    <xf numFmtId="0" fontId="65" fillId="0" borderId="31" xfId="0" applyFont="1" applyBorder="1" applyAlignment="1">
      <alignment horizontal="center" wrapText="1"/>
    </xf>
    <xf numFmtId="0" fontId="65" fillId="0" borderId="24" xfId="0" applyFont="1" applyFill="1" applyBorder="1" applyAlignment="1">
      <alignment horizontal="center" wrapText="1"/>
    </xf>
    <xf numFmtId="0" fontId="65" fillId="0" borderId="31" xfId="0" applyFont="1" applyFill="1" applyBorder="1" applyAlignment="1">
      <alignment horizontal="center" wrapText="1"/>
    </xf>
    <xf numFmtId="0" fontId="67" fillId="0" borderId="30" xfId="106" applyFont="1" applyBorder="1" applyAlignment="1">
      <alignment horizontal="center" wrapText="1"/>
      <protection/>
    </xf>
    <xf numFmtId="0" fontId="67" fillId="0" borderId="12" xfId="106" applyFont="1" applyBorder="1" applyAlignment="1">
      <alignment horizontal="center" wrapText="1"/>
      <protection/>
    </xf>
    <xf numFmtId="0" fontId="106" fillId="0" borderId="12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27" borderId="12" xfId="0" applyFill="1" applyBorder="1" applyAlignment="1">
      <alignment horizontal="center" vertical="center" wrapText="1"/>
    </xf>
    <xf numFmtId="0" fontId="76" fillId="0" borderId="16" xfId="113" applyFont="1" applyBorder="1" applyAlignment="1">
      <alignment horizontal="center" vertical="center" wrapText="1"/>
      <protection/>
    </xf>
    <xf numFmtId="0" fontId="76" fillId="0" borderId="15" xfId="113" applyFont="1" applyBorder="1" applyAlignment="1">
      <alignment horizontal="center" vertical="center" wrapText="1"/>
      <protection/>
    </xf>
    <xf numFmtId="0" fontId="76" fillId="0" borderId="23" xfId="113" applyFont="1" applyBorder="1" applyAlignment="1">
      <alignment horizontal="center" vertical="center" wrapText="1"/>
      <protection/>
    </xf>
    <xf numFmtId="0" fontId="7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98" fillId="0" borderId="24" xfId="106" applyFont="1" applyBorder="1" applyAlignment="1">
      <alignment horizontal="center" wrapText="1"/>
      <protection/>
    </xf>
    <xf numFmtId="0" fontId="98" fillId="0" borderId="31" xfId="106" applyFont="1" applyBorder="1" applyAlignment="1">
      <alignment horizontal="center" wrapText="1"/>
      <protection/>
    </xf>
    <xf numFmtId="0" fontId="65" fillId="0" borderId="24" xfId="0" applyFont="1" applyBorder="1" applyAlignment="1">
      <alignment horizontal="center" wrapText="1"/>
    </xf>
    <xf numFmtId="0" fontId="61" fillId="26" borderId="51" xfId="0" applyFont="1" applyFill="1" applyBorder="1" applyAlignment="1" applyProtection="1">
      <alignment horizontal="center" vertical="center" wrapText="1"/>
      <protection locked="0"/>
    </xf>
    <xf numFmtId="0" fontId="61" fillId="26" borderId="27" xfId="0" applyFont="1" applyFill="1" applyBorder="1" applyAlignment="1" applyProtection="1">
      <alignment horizontal="center" vertical="center" wrapText="1"/>
      <protection locked="0"/>
    </xf>
    <xf numFmtId="0" fontId="61" fillId="26" borderId="34" xfId="0" applyFont="1" applyFill="1" applyBorder="1" applyAlignment="1" applyProtection="1">
      <alignment horizontal="center" vertical="center" wrapText="1"/>
      <protection locked="0"/>
    </xf>
    <xf numFmtId="0" fontId="62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4" fillId="26" borderId="57" xfId="0" applyFont="1" applyFill="1" applyBorder="1" applyAlignment="1">
      <alignment horizontal="center" vertical="center" wrapText="1"/>
    </xf>
    <xf numFmtId="0" fontId="64" fillId="26" borderId="58" xfId="0" applyFont="1" applyFill="1" applyBorder="1" applyAlignment="1">
      <alignment horizontal="center" vertical="center" wrapText="1"/>
    </xf>
    <xf numFmtId="0" fontId="64" fillId="26" borderId="59" xfId="0" applyFont="1" applyFill="1" applyBorder="1" applyAlignment="1">
      <alignment horizontal="center" vertical="center" wrapText="1"/>
    </xf>
    <xf numFmtId="0" fontId="64" fillId="26" borderId="51" xfId="0" applyFont="1" applyFill="1" applyBorder="1" applyAlignment="1">
      <alignment horizontal="center" vertical="center" wrapText="1"/>
    </xf>
    <xf numFmtId="0" fontId="64" fillId="26" borderId="27" xfId="0" applyFont="1" applyFill="1" applyBorder="1" applyAlignment="1">
      <alignment horizontal="center" vertical="center" wrapText="1"/>
    </xf>
    <xf numFmtId="0" fontId="64" fillId="26" borderId="34" xfId="0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4" fillId="26" borderId="29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40" fillId="0" borderId="31" xfId="0" applyFont="1" applyBorder="1" applyAlignment="1">
      <alignment horizontal="right" wrapText="1"/>
    </xf>
    <xf numFmtId="0" fontId="67" fillId="0" borderId="24" xfId="106" applyFont="1" applyBorder="1" applyAlignment="1">
      <alignment horizontal="center" wrapText="1"/>
      <protection/>
    </xf>
    <xf numFmtId="0" fontId="67" fillId="0" borderId="31" xfId="106" applyFont="1" applyBorder="1" applyAlignment="1">
      <alignment horizontal="center" wrapText="1"/>
      <protection/>
    </xf>
    <xf numFmtId="0" fontId="68" fillId="0" borderId="12" xfId="106" applyFont="1" applyBorder="1" applyAlignment="1">
      <alignment horizontal="center"/>
      <protection/>
    </xf>
    <xf numFmtId="0" fontId="34" fillId="0" borderId="0" xfId="0" applyFont="1" applyAlignment="1">
      <alignment horizont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wrapText="1"/>
    </xf>
    <xf numFmtId="0" fontId="25" fillId="0" borderId="56" xfId="0" applyFont="1" applyBorder="1" applyAlignment="1">
      <alignment horizontal="center" wrapText="1"/>
    </xf>
    <xf numFmtId="0" fontId="30" fillId="0" borderId="62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1" fillId="0" borderId="63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2" fillId="0" borderId="63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41" fillId="0" borderId="24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41" fillId="0" borderId="31" xfId="0" applyFont="1" applyBorder="1" applyAlignment="1">
      <alignment horizontal="left"/>
    </xf>
    <xf numFmtId="0" fontId="34" fillId="0" borderId="65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65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5" fillId="0" borderId="63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78" fillId="0" borderId="54" xfId="114" applyFont="1" applyBorder="1" applyAlignment="1">
      <alignment horizontal="center" vertical="center" wrapText="1"/>
      <protection/>
    </xf>
    <xf numFmtId="0" fontId="78" fillId="0" borderId="46" xfId="114" applyFont="1" applyBorder="1" applyAlignment="1">
      <alignment horizontal="center" vertical="center" wrapText="1"/>
      <protection/>
    </xf>
    <xf numFmtId="0" fontId="78" fillId="0" borderId="53" xfId="114" applyFont="1" applyBorder="1" applyAlignment="1">
      <alignment horizontal="center" vertical="center" wrapText="1"/>
      <protection/>
    </xf>
    <xf numFmtId="0" fontId="78" fillId="0" borderId="12" xfId="114" applyFont="1" applyBorder="1" applyAlignment="1">
      <alignment horizontal="center" vertical="center" wrapText="1"/>
      <protection/>
    </xf>
    <xf numFmtId="0" fontId="78" fillId="0" borderId="44" xfId="114" applyFont="1" applyBorder="1" applyAlignment="1">
      <alignment horizontal="center" vertical="center" wrapText="1"/>
      <protection/>
    </xf>
    <xf numFmtId="0" fontId="78" fillId="0" borderId="52" xfId="114" applyFont="1" applyBorder="1" applyAlignment="1">
      <alignment horizontal="center" vertical="center" wrapText="1"/>
      <protection/>
    </xf>
    <xf numFmtId="0" fontId="78" fillId="0" borderId="30" xfId="114" applyFont="1" applyBorder="1" applyAlignment="1">
      <alignment horizontal="center" vertical="center" wrapText="1"/>
      <protection/>
    </xf>
    <xf numFmtId="0" fontId="78" fillId="0" borderId="42" xfId="114" applyFont="1" applyBorder="1" applyAlignment="1">
      <alignment horizontal="center" vertical="center" wrapText="1"/>
      <protection/>
    </xf>
    <xf numFmtId="0" fontId="79" fillId="0" borderId="59" xfId="114" applyFont="1" applyBorder="1" applyAlignment="1">
      <alignment horizontal="center"/>
      <protection/>
    </xf>
    <xf numFmtId="0" fontId="79" fillId="0" borderId="16" xfId="114" applyFont="1" applyBorder="1" applyAlignment="1">
      <alignment horizontal="center"/>
      <protection/>
    </xf>
    <xf numFmtId="0" fontId="79" fillId="0" borderId="66" xfId="114" applyFont="1" applyBorder="1" applyAlignment="1">
      <alignment horizontal="center"/>
      <protection/>
    </xf>
    <xf numFmtId="0" fontId="78" fillId="0" borderId="42" xfId="114" applyFont="1" applyBorder="1" applyAlignment="1">
      <alignment horizontal="center"/>
      <protection/>
    </xf>
    <xf numFmtId="0" fontId="78" fillId="0" borderId="44" xfId="114" applyFont="1" applyBorder="1" applyAlignment="1">
      <alignment horizontal="center"/>
      <protection/>
    </xf>
    <xf numFmtId="0" fontId="78" fillId="0" borderId="17" xfId="114" applyFont="1" applyBorder="1" applyAlignment="1">
      <alignment horizontal="center"/>
      <protection/>
    </xf>
    <xf numFmtId="0" fontId="78" fillId="0" borderId="18" xfId="114" applyFont="1" applyBorder="1" applyAlignment="1">
      <alignment horizontal="center"/>
      <protection/>
    </xf>
    <xf numFmtId="0" fontId="78" fillId="0" borderId="67" xfId="114" applyFont="1" applyBorder="1" applyAlignment="1">
      <alignment horizontal="center"/>
      <protection/>
    </xf>
    <xf numFmtId="0" fontId="78" fillId="0" borderId="68" xfId="114" applyFont="1" applyBorder="1" applyAlignment="1">
      <alignment horizontal="center"/>
      <protection/>
    </xf>
    <xf numFmtId="0" fontId="78" fillId="0" borderId="69" xfId="114" applyFont="1" applyBorder="1" applyAlignment="1">
      <alignment horizontal="center"/>
      <protection/>
    </xf>
    <xf numFmtId="0" fontId="78" fillId="0" borderId="70" xfId="114" applyFont="1" applyBorder="1" applyAlignment="1">
      <alignment horizontal="center"/>
      <protection/>
    </xf>
    <xf numFmtId="0" fontId="84" fillId="0" borderId="0" xfId="114" applyFont="1" applyAlignment="1">
      <alignment horizontal="center"/>
      <protection/>
    </xf>
    <xf numFmtId="0" fontId="80" fillId="0" borderId="22" xfId="114" applyFont="1" applyBorder="1" applyAlignment="1">
      <alignment horizontal="center"/>
      <protection/>
    </xf>
    <xf numFmtId="0" fontId="80" fillId="0" borderId="40" xfId="114" applyFont="1" applyBorder="1" applyAlignment="1">
      <alignment horizontal="center"/>
      <protection/>
    </xf>
    <xf numFmtId="0" fontId="80" fillId="0" borderId="19" xfId="114" applyFont="1" applyBorder="1" applyAlignment="1">
      <alignment horizontal="center"/>
      <protection/>
    </xf>
    <xf numFmtId="0" fontId="80" fillId="0" borderId="0" xfId="114" applyFont="1" applyAlignment="1">
      <alignment horizontal="center"/>
      <protection/>
    </xf>
    <xf numFmtId="0" fontId="79" fillId="0" borderId="24" xfId="114" applyFont="1" applyBorder="1" applyAlignment="1">
      <alignment horizontal="center" vertical="center" wrapText="1"/>
      <protection/>
    </xf>
    <xf numFmtId="0" fontId="79" fillId="0" borderId="31" xfId="114" applyFont="1" applyBorder="1" applyAlignment="1">
      <alignment horizontal="center" vertical="center" wrapText="1"/>
      <protection/>
    </xf>
    <xf numFmtId="0" fontId="80" fillId="0" borderId="12" xfId="114" applyFont="1" applyBorder="1" applyAlignment="1">
      <alignment/>
      <protection/>
    </xf>
    <xf numFmtId="0" fontId="80" fillId="0" borderId="12" xfId="114" applyFont="1" applyBorder="1" applyAlignment="1">
      <alignment horizontal="center"/>
      <protection/>
    </xf>
    <xf numFmtId="0" fontId="78" fillId="0" borderId="71" xfId="114" applyFont="1" applyBorder="1" applyAlignment="1">
      <alignment horizontal="center" vertical="center" wrapText="1"/>
      <protection/>
    </xf>
    <xf numFmtId="0" fontId="78" fillId="0" borderId="14" xfId="114" applyFont="1" applyBorder="1" applyAlignment="1">
      <alignment horizontal="center" vertical="center" wrapText="1"/>
      <protection/>
    </xf>
    <xf numFmtId="0" fontId="78" fillId="0" borderId="26" xfId="114" applyFont="1" applyBorder="1" applyAlignment="1">
      <alignment horizontal="center" vertical="center" wrapText="1"/>
      <protection/>
    </xf>
    <xf numFmtId="0" fontId="26" fillId="0" borderId="1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 quotePrefix="1">
      <alignment horizontal="center" vertical="center" wrapText="1"/>
    </xf>
    <xf numFmtId="49" fontId="26" fillId="0" borderId="23" xfId="0" applyNumberFormat="1" applyFont="1" applyFill="1" applyBorder="1" applyAlignment="1" quotePrefix="1">
      <alignment horizontal="center" vertical="center" wrapText="1"/>
    </xf>
    <xf numFmtId="0" fontId="65" fillId="0" borderId="58" xfId="0" applyNumberFormat="1" applyFont="1" applyFill="1" applyBorder="1" applyAlignment="1" applyProtection="1">
      <alignment horizontal="left"/>
      <protection/>
    </xf>
    <xf numFmtId="0" fontId="44" fillId="0" borderId="0" xfId="0" applyNumberFormat="1" applyFont="1" applyFill="1" applyAlignment="1" applyProtection="1">
      <alignment horizontal="left" vertical="top"/>
      <protection/>
    </xf>
    <xf numFmtId="0" fontId="73" fillId="0" borderId="0" xfId="0" applyNumberFormat="1" applyFont="1" applyFill="1" applyBorder="1" applyAlignment="1" applyProtection="1">
      <alignment horizontal="center" vertical="top" wrapText="1"/>
      <protection/>
    </xf>
    <xf numFmtId="0" fontId="6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Alignment="1" applyProtection="1">
      <alignment vertical="center" wrapText="1"/>
      <protection/>
    </xf>
    <xf numFmtId="49" fontId="26" fillId="0" borderId="16" xfId="107" applyNumberFormat="1" applyFont="1" applyFill="1" applyBorder="1" applyAlignment="1" quotePrefix="1">
      <alignment horizontal="center" vertical="center" wrapText="1"/>
      <protection/>
    </xf>
    <xf numFmtId="49" fontId="26" fillId="0" borderId="23" xfId="107" applyNumberFormat="1" applyFont="1" applyFill="1" applyBorder="1" applyAlignment="1" quotePrefix="1">
      <alignment horizontal="center" vertical="center" wrapText="1"/>
      <protection/>
    </xf>
    <xf numFmtId="0" fontId="26" fillId="0" borderId="16" xfId="0" applyFont="1" applyFill="1" applyBorder="1" applyAlignment="1" quotePrefix="1">
      <alignment horizontal="center" vertical="center" wrapText="1"/>
    </xf>
    <xf numFmtId="0" fontId="26" fillId="0" borderId="23" xfId="0" applyFont="1" applyFill="1" applyBorder="1" applyAlignment="1" quotePrefix="1">
      <alignment horizontal="center" vertical="center" wrapText="1"/>
    </xf>
    <xf numFmtId="49" fontId="26" fillId="0" borderId="16" xfId="0" applyNumberFormat="1" applyFont="1" applyFill="1" applyBorder="1" applyAlignment="1" applyProtection="1" quotePrefix="1">
      <alignment horizontal="center" vertical="center" wrapText="1"/>
      <protection/>
    </xf>
    <xf numFmtId="49" fontId="26" fillId="0" borderId="23" xfId="0" applyNumberFormat="1" applyFont="1" applyFill="1" applyBorder="1" applyAlignment="1" applyProtection="1" quotePrefix="1">
      <alignment horizontal="center" vertical="center" wrapText="1"/>
      <protection/>
    </xf>
    <xf numFmtId="2" fontId="26" fillId="0" borderId="16" xfId="0" applyNumberFormat="1" applyFont="1" applyFill="1" applyBorder="1" applyAlignment="1">
      <alignment horizontal="center" vertical="center" wrapText="1"/>
    </xf>
    <xf numFmtId="2" fontId="26" fillId="0" borderId="23" xfId="0" applyNumberFormat="1" applyFont="1" applyFill="1" applyBorder="1" applyAlignment="1">
      <alignment horizontal="center" vertical="center" wrapText="1"/>
    </xf>
    <xf numFmtId="3" fontId="89" fillId="0" borderId="16" xfId="96" applyNumberFormat="1" applyFont="1" applyFill="1" applyBorder="1" applyAlignment="1">
      <alignment horizontal="center" vertical="center"/>
      <protection/>
    </xf>
    <xf numFmtId="3" fontId="89" fillId="0" borderId="23" xfId="96" applyNumberFormat="1" applyFont="1" applyFill="1" applyBorder="1" applyAlignment="1">
      <alignment horizontal="center" vertical="center"/>
      <protection/>
    </xf>
    <xf numFmtId="3" fontId="89" fillId="0" borderId="16" xfId="108" applyNumberFormat="1" applyFont="1" applyFill="1" applyBorder="1" applyAlignment="1">
      <alignment horizontal="center" vertical="center" wrapText="1"/>
      <protection/>
    </xf>
    <xf numFmtId="3" fontId="89" fillId="0" borderId="23" xfId="108" applyNumberFormat="1" applyFont="1" applyFill="1" applyBorder="1" applyAlignment="1">
      <alignment horizontal="center" vertical="center" wrapText="1"/>
      <protection/>
    </xf>
    <xf numFmtId="3" fontId="86" fillId="0" borderId="16" xfId="96" applyNumberFormat="1" applyFont="1" applyBorder="1" applyAlignment="1">
      <alignment horizontal="center" vertical="center"/>
      <protection/>
    </xf>
    <xf numFmtId="3" fontId="86" fillId="0" borderId="23" xfId="96" applyNumberFormat="1" applyFont="1" applyBorder="1" applyAlignment="1">
      <alignment horizontal="center" vertical="center"/>
      <protection/>
    </xf>
    <xf numFmtId="3" fontId="95" fillId="0" borderId="16" xfId="108" applyNumberFormat="1" applyFont="1" applyBorder="1" applyAlignment="1">
      <alignment horizontal="center" vertical="center" wrapText="1"/>
      <protection/>
    </xf>
    <xf numFmtId="3" fontId="95" fillId="0" borderId="23" xfId="108" applyNumberFormat="1" applyFont="1" applyBorder="1" applyAlignment="1">
      <alignment horizontal="center" vertical="center" wrapText="1"/>
      <protection/>
    </xf>
    <xf numFmtId="3" fontId="86" fillId="0" borderId="16" xfId="96" applyNumberFormat="1" applyFont="1" applyFill="1" applyBorder="1" applyAlignment="1">
      <alignment horizontal="center" vertical="center"/>
      <protection/>
    </xf>
    <xf numFmtId="3" fontId="86" fillId="0" borderId="23" xfId="96" applyNumberFormat="1" applyFont="1" applyFill="1" applyBorder="1" applyAlignment="1">
      <alignment horizontal="center" vertical="center"/>
      <protection/>
    </xf>
    <xf numFmtId="3" fontId="89" fillId="0" borderId="16" xfId="96" applyNumberFormat="1" applyFont="1" applyBorder="1" applyAlignment="1">
      <alignment horizontal="center" vertical="center"/>
      <protection/>
    </xf>
    <xf numFmtId="3" fontId="89" fillId="0" borderId="23" xfId="96" applyNumberFormat="1" applyFont="1" applyBorder="1" applyAlignment="1">
      <alignment horizontal="center" vertical="center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69" fillId="0" borderId="0" xfId="0" applyNumberFormat="1" applyFont="1" applyFill="1" applyBorder="1" applyAlignment="1" applyProtection="1">
      <alignment horizontal="center" vertical="top" wrapText="1"/>
      <protection/>
    </xf>
    <xf numFmtId="0" fontId="90" fillId="0" borderId="16" xfId="109" applyFont="1" applyBorder="1" applyAlignment="1">
      <alignment horizontal="center" vertical="center" wrapText="1"/>
      <protection/>
    </xf>
    <xf numFmtId="0" fontId="90" fillId="0" borderId="15" xfId="109" applyFont="1" applyBorder="1" applyAlignment="1">
      <alignment horizontal="center" vertical="center" wrapText="1"/>
      <protection/>
    </xf>
    <xf numFmtId="0" fontId="91" fillId="0" borderId="16" xfId="109" applyFont="1" applyFill="1" applyBorder="1" applyAlignment="1">
      <alignment horizontal="center" vertical="center" wrapText="1"/>
      <protection/>
    </xf>
    <xf numFmtId="0" fontId="91" fillId="0" borderId="23" xfId="109" applyFont="1" applyFill="1" applyBorder="1" applyAlignment="1">
      <alignment horizontal="center" vertical="center" wrapText="1"/>
      <protection/>
    </xf>
    <xf numFmtId="184" fontId="89" fillId="0" borderId="16" xfId="96" applyNumberFormat="1" applyFont="1" applyBorder="1" applyAlignment="1">
      <alignment horizontal="center" vertical="center" wrapText="1"/>
      <protection/>
    </xf>
    <xf numFmtId="184" fontId="89" fillId="0" borderId="15" xfId="96" applyNumberFormat="1" applyFont="1" applyBorder="1" applyAlignment="1">
      <alignment horizontal="center" vertical="center" wrapText="1"/>
      <protection/>
    </xf>
    <xf numFmtId="0" fontId="86" fillId="0" borderId="16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center" vertical="center" wrapText="1"/>
    </xf>
    <xf numFmtId="49" fontId="89" fillId="0" borderId="16" xfId="0" applyNumberFormat="1" applyFont="1" applyFill="1" applyBorder="1" applyAlignment="1">
      <alignment horizontal="center" vertical="center" wrapText="1"/>
    </xf>
    <xf numFmtId="49" fontId="89" fillId="0" borderId="23" xfId="0" applyNumberFormat="1" applyFont="1" applyFill="1" applyBorder="1" applyAlignment="1">
      <alignment horizontal="center" vertical="center" wrapText="1"/>
    </xf>
    <xf numFmtId="0" fontId="97" fillId="0" borderId="16" xfId="0" applyFont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0" fontId="89" fillId="0" borderId="16" xfId="0" applyFont="1" applyFill="1" applyBorder="1" applyAlignment="1">
      <alignment horizontal="center" vertical="center" wrapText="1"/>
    </xf>
    <xf numFmtId="0" fontId="89" fillId="0" borderId="23" xfId="0" applyFont="1" applyFill="1" applyBorder="1" applyAlignment="1">
      <alignment horizontal="center" vertical="center" wrapText="1"/>
    </xf>
    <xf numFmtId="49" fontId="89" fillId="0" borderId="16" xfId="108" applyNumberFormat="1" applyFont="1" applyBorder="1" applyAlignment="1" quotePrefix="1">
      <alignment horizontal="center" vertical="center" wrapText="1"/>
      <protection/>
    </xf>
    <xf numFmtId="49" fontId="89" fillId="0" borderId="23" xfId="108" applyNumberFormat="1" applyFont="1" applyBorder="1" applyAlignment="1" quotePrefix="1">
      <alignment horizontal="center" vertical="center" wrapText="1"/>
      <protection/>
    </xf>
    <xf numFmtId="49" fontId="89" fillId="0" borderId="16" xfId="0" applyNumberFormat="1" applyFont="1" applyBorder="1" applyAlignment="1">
      <alignment horizontal="center" vertical="center" wrapText="1"/>
    </xf>
    <xf numFmtId="49" fontId="89" fillId="0" borderId="23" xfId="0" applyNumberFormat="1" applyFont="1" applyBorder="1" applyAlignment="1">
      <alignment horizontal="center" vertical="center" wrapText="1"/>
    </xf>
    <xf numFmtId="2" fontId="89" fillId="0" borderId="16" xfId="113" applyNumberFormat="1" applyFont="1" applyFill="1" applyBorder="1" applyAlignment="1">
      <alignment horizontal="center" vertical="center" wrapText="1"/>
      <protection/>
    </xf>
    <xf numFmtId="2" fontId="89" fillId="0" borderId="23" xfId="113" applyNumberFormat="1" applyFont="1" applyFill="1" applyBorder="1" applyAlignment="1">
      <alignment horizontal="center" vertical="center" wrapText="1"/>
      <protection/>
    </xf>
    <xf numFmtId="49" fontId="89" fillId="0" borderId="16" xfId="113" applyNumberFormat="1" applyFont="1" applyFill="1" applyBorder="1" applyAlignment="1" quotePrefix="1">
      <alignment horizontal="center" vertical="center" wrapText="1"/>
      <protection/>
    </xf>
    <xf numFmtId="49" fontId="89" fillId="0" borderId="23" xfId="113" applyNumberFormat="1" applyFont="1" applyFill="1" applyBorder="1" applyAlignment="1" quotePrefix="1">
      <alignment horizontal="center" vertical="center" wrapText="1"/>
      <protection/>
    </xf>
    <xf numFmtId="0" fontId="89" fillId="0" borderId="16" xfId="109" applyFont="1" applyFill="1" applyBorder="1" applyAlignment="1">
      <alignment horizontal="center" vertical="center" wrapText="1"/>
      <protection/>
    </xf>
    <xf numFmtId="0" fontId="89" fillId="0" borderId="23" xfId="109" applyFont="1" applyFill="1" applyBorder="1" applyAlignment="1">
      <alignment horizontal="center" vertical="center" wrapText="1"/>
      <protection/>
    </xf>
    <xf numFmtId="3" fontId="91" fillId="0" borderId="16" xfId="109" applyNumberFormat="1" applyFont="1" applyFill="1" applyBorder="1" applyAlignment="1">
      <alignment horizontal="center" vertical="center" wrapText="1"/>
      <protection/>
    </xf>
    <xf numFmtId="3" fontId="91" fillId="0" borderId="15" xfId="109" applyNumberFormat="1" applyFont="1" applyFill="1" applyBorder="1" applyAlignment="1">
      <alignment horizontal="center" vertical="center" wrapText="1"/>
      <protection/>
    </xf>
    <xf numFmtId="3" fontId="91" fillId="0" borderId="23" xfId="109" applyNumberFormat="1" applyFont="1" applyFill="1" applyBorder="1" applyAlignment="1">
      <alignment horizontal="center" vertical="center" wrapText="1"/>
      <protection/>
    </xf>
    <xf numFmtId="0" fontId="89" fillId="0" borderId="12" xfId="0" applyFont="1" applyBorder="1" applyAlignment="1">
      <alignment horizontal="center" vertical="center" wrapText="1"/>
    </xf>
    <xf numFmtId="0" fontId="89" fillId="0" borderId="16" xfId="109" applyFont="1" applyBorder="1" applyAlignment="1">
      <alignment horizontal="center" vertical="center" wrapText="1"/>
      <protection/>
    </xf>
    <xf numFmtId="0" fontId="89" fillId="0" borderId="23" xfId="109" applyFont="1" applyBorder="1" applyAlignment="1">
      <alignment horizontal="center" vertical="center" wrapText="1"/>
      <protection/>
    </xf>
    <xf numFmtId="3" fontId="89" fillId="0" borderId="16" xfId="0" applyNumberFormat="1" applyFont="1" applyFill="1" applyBorder="1" applyAlignment="1" applyProtection="1">
      <alignment horizontal="center" vertical="center"/>
      <protection/>
    </xf>
    <xf numFmtId="3" fontId="89" fillId="0" borderId="23" xfId="0" applyNumberFormat="1" applyFont="1" applyFill="1" applyBorder="1" applyAlignment="1" applyProtection="1">
      <alignment horizontal="center" vertical="center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15RH1110" xfId="106"/>
    <cellStyle name="Обычный_дод.6" xfId="107"/>
    <cellStyle name="Обычный_дод.7" xfId="108"/>
    <cellStyle name="Обычный_Дод6" xfId="109"/>
    <cellStyle name="Обычный_Додаток3" xfId="110"/>
    <cellStyle name="Обычный_Додаток8" xfId="111"/>
    <cellStyle name="Обычный_Книга1" xfId="112"/>
    <cellStyle name="Обычный_Книга3" xfId="113"/>
    <cellStyle name="Обычный_Прод дод 5.1" xfId="114"/>
    <cellStyle name="Followed Hyperlink" xfId="115"/>
    <cellStyle name="Підсумок" xfId="116"/>
    <cellStyle name="Плохой" xfId="117"/>
    <cellStyle name="Поганий" xfId="118"/>
    <cellStyle name="Пояснение" xfId="119"/>
    <cellStyle name="Примечание" xfId="120"/>
    <cellStyle name="Примітка" xfId="121"/>
    <cellStyle name="Percent" xfId="122"/>
    <cellStyle name="Результат" xfId="123"/>
    <cellStyle name="Связанная ячейка" xfId="124"/>
    <cellStyle name="Середній" xfId="125"/>
    <cellStyle name="Стиль 1" xfId="126"/>
    <cellStyle name="Текст попередження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7">
          <cell r="B67" t="str">
            <v>3032</v>
          </cell>
          <cell r="C67" t="str">
            <v>1070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zoomScaleSheetLayoutView="100" zoomScalePageLayoutView="0" workbookViewId="0" topLeftCell="A49">
      <selection activeCell="F68" sqref="F68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6.5" style="0" customWidth="1"/>
    <col min="4" max="4" width="16.33203125" style="0" customWidth="1"/>
    <col min="5" max="5" width="16.5" style="0" customWidth="1"/>
    <col min="6" max="6" width="17.16015625" style="0" customWidth="1"/>
  </cols>
  <sheetData>
    <row r="1" spans="1:4" ht="24" customHeight="1">
      <c r="A1" t="s">
        <v>182</v>
      </c>
      <c r="D1" t="s">
        <v>577</v>
      </c>
    </row>
    <row r="2" spans="4:6" ht="27.75" customHeight="1">
      <c r="D2" s="465" t="s">
        <v>366</v>
      </c>
      <c r="E2" s="466"/>
      <c r="F2" s="466"/>
    </row>
    <row r="3" spans="4:6" ht="21" customHeight="1">
      <c r="D3" s="466"/>
      <c r="E3" s="466"/>
      <c r="F3" s="466"/>
    </row>
    <row r="5" spans="1:6" ht="12.75">
      <c r="A5" s="467" t="s">
        <v>578</v>
      </c>
      <c r="B5" s="468"/>
      <c r="C5" s="468"/>
      <c r="D5" s="468"/>
      <c r="E5" s="468"/>
      <c r="F5" s="468"/>
    </row>
    <row r="6" ht="12.75">
      <c r="F6" s="154" t="s">
        <v>183</v>
      </c>
    </row>
    <row r="7" spans="1:6" ht="12.75">
      <c r="A7" s="469" t="s">
        <v>579</v>
      </c>
      <c r="B7" s="469" t="s">
        <v>580</v>
      </c>
      <c r="C7" s="470" t="s">
        <v>184</v>
      </c>
      <c r="D7" s="469" t="s">
        <v>81</v>
      </c>
      <c r="E7" s="469" t="s">
        <v>82</v>
      </c>
      <c r="F7" s="469"/>
    </row>
    <row r="8" spans="1:6" ht="12.75">
      <c r="A8" s="469"/>
      <c r="B8" s="469"/>
      <c r="C8" s="469"/>
      <c r="D8" s="469"/>
      <c r="E8" s="469" t="s">
        <v>184</v>
      </c>
      <c r="F8" s="469" t="s">
        <v>581</v>
      </c>
    </row>
    <row r="9" spans="1:6" ht="12.75">
      <c r="A9" s="469"/>
      <c r="B9" s="469"/>
      <c r="C9" s="469"/>
      <c r="D9" s="469"/>
      <c r="E9" s="469"/>
      <c r="F9" s="469"/>
    </row>
    <row r="10" spans="1:6" ht="12.75">
      <c r="A10" s="155">
        <v>1</v>
      </c>
      <c r="B10" s="155">
        <v>2</v>
      </c>
      <c r="C10" s="156">
        <v>3</v>
      </c>
      <c r="D10" s="155">
        <v>4</v>
      </c>
      <c r="E10" s="155">
        <v>5</v>
      </c>
      <c r="F10" s="155">
        <v>6</v>
      </c>
    </row>
    <row r="11" spans="1:6" ht="12.75">
      <c r="A11" s="417">
        <v>10000000</v>
      </c>
      <c r="B11" s="157" t="s">
        <v>582</v>
      </c>
      <c r="C11" s="418">
        <f aca="true" t="shared" si="0" ref="C11:C67">D11+E11</f>
        <v>56482000</v>
      </c>
      <c r="D11" s="419">
        <v>56482000</v>
      </c>
      <c r="E11" s="419"/>
      <c r="F11" s="419"/>
    </row>
    <row r="12" spans="1:6" ht="38.25">
      <c r="A12" s="417">
        <v>11000000</v>
      </c>
      <c r="B12" s="157" t="s">
        <v>583</v>
      </c>
      <c r="C12" s="418">
        <f t="shared" si="0"/>
        <v>54702400</v>
      </c>
      <c r="D12" s="419">
        <v>54702400</v>
      </c>
      <c r="E12" s="419"/>
      <c r="F12" s="419"/>
    </row>
    <row r="13" spans="1:6" ht="25.5">
      <c r="A13" s="417">
        <v>11010000</v>
      </c>
      <c r="B13" s="157" t="s">
        <v>584</v>
      </c>
      <c r="C13" s="418">
        <f t="shared" si="0"/>
        <v>54702400</v>
      </c>
      <c r="D13" s="419">
        <v>54702400</v>
      </c>
      <c r="E13" s="419"/>
      <c r="F13" s="419"/>
    </row>
    <row r="14" spans="1:6" ht="38.25">
      <c r="A14" s="420">
        <v>11010100</v>
      </c>
      <c r="B14" s="421" t="s">
        <v>585</v>
      </c>
      <c r="C14" s="422">
        <f t="shared" si="0"/>
        <v>40142400</v>
      </c>
      <c r="D14" s="423">
        <v>40142400</v>
      </c>
      <c r="E14" s="423"/>
      <c r="F14" s="423"/>
    </row>
    <row r="15" spans="1:6" ht="63.75">
      <c r="A15" s="420">
        <v>11010200</v>
      </c>
      <c r="B15" s="421" t="s">
        <v>586</v>
      </c>
      <c r="C15" s="422">
        <f t="shared" si="0"/>
        <v>290000</v>
      </c>
      <c r="D15" s="423">
        <v>290000</v>
      </c>
      <c r="E15" s="423"/>
      <c r="F15" s="423"/>
    </row>
    <row r="16" spans="1:6" ht="38.25">
      <c r="A16" s="420">
        <v>11010400</v>
      </c>
      <c r="B16" s="421" t="s">
        <v>587</v>
      </c>
      <c r="C16" s="422">
        <f t="shared" si="0"/>
        <v>13820000</v>
      </c>
      <c r="D16" s="423">
        <v>13820000</v>
      </c>
      <c r="E16" s="423"/>
      <c r="F16" s="423"/>
    </row>
    <row r="17" spans="1:6" ht="38.25">
      <c r="A17" s="420">
        <v>11010500</v>
      </c>
      <c r="B17" s="421" t="s">
        <v>588</v>
      </c>
      <c r="C17" s="422">
        <f t="shared" si="0"/>
        <v>450000</v>
      </c>
      <c r="D17" s="423">
        <v>450000</v>
      </c>
      <c r="E17" s="423"/>
      <c r="F17" s="423"/>
    </row>
    <row r="18" spans="1:6" ht="25.5">
      <c r="A18" s="417">
        <v>13000000</v>
      </c>
      <c r="B18" s="157" t="s">
        <v>589</v>
      </c>
      <c r="C18" s="418">
        <f t="shared" si="0"/>
        <v>1779600</v>
      </c>
      <c r="D18" s="419">
        <v>1779600</v>
      </c>
      <c r="E18" s="419"/>
      <c r="F18" s="419"/>
    </row>
    <row r="19" spans="1:6" ht="12.75">
      <c r="A19" s="417">
        <v>13030000</v>
      </c>
      <c r="B19" s="157" t="s">
        <v>590</v>
      </c>
      <c r="C19" s="418">
        <f t="shared" si="0"/>
        <v>1779600</v>
      </c>
      <c r="D19" s="419">
        <v>1779600</v>
      </c>
      <c r="E19" s="419"/>
      <c r="F19" s="419"/>
    </row>
    <row r="20" spans="1:6" ht="25.5">
      <c r="A20" s="420">
        <v>13030700</v>
      </c>
      <c r="B20" s="421" t="s">
        <v>591</v>
      </c>
      <c r="C20" s="422">
        <f t="shared" si="0"/>
        <v>1402400</v>
      </c>
      <c r="D20" s="423">
        <v>1402400</v>
      </c>
      <c r="E20" s="423"/>
      <c r="F20" s="423"/>
    </row>
    <row r="21" spans="1:6" ht="25.5">
      <c r="A21" s="420">
        <v>13030800</v>
      </c>
      <c r="B21" s="421" t="s">
        <v>592</v>
      </c>
      <c r="C21" s="422">
        <f t="shared" si="0"/>
        <v>255500</v>
      </c>
      <c r="D21" s="423">
        <v>255500</v>
      </c>
      <c r="E21" s="423"/>
      <c r="F21" s="423"/>
    </row>
    <row r="22" spans="1:6" ht="25.5">
      <c r="A22" s="420">
        <v>13030900</v>
      </c>
      <c r="B22" s="421" t="s">
        <v>593</v>
      </c>
      <c r="C22" s="422">
        <f t="shared" si="0"/>
        <v>121700</v>
      </c>
      <c r="D22" s="423">
        <v>121700</v>
      </c>
      <c r="E22" s="423"/>
      <c r="F22" s="423"/>
    </row>
    <row r="23" spans="1:6" ht="12.75">
      <c r="A23" s="417">
        <v>20000000</v>
      </c>
      <c r="B23" s="157" t="s">
        <v>594</v>
      </c>
      <c r="C23" s="418">
        <f t="shared" si="0"/>
        <v>2472300</v>
      </c>
      <c r="D23" s="419">
        <v>418000</v>
      </c>
      <c r="E23" s="419">
        <v>2054300</v>
      </c>
      <c r="F23" s="419"/>
    </row>
    <row r="24" spans="1:6" ht="38.25">
      <c r="A24" s="417">
        <v>22000000</v>
      </c>
      <c r="B24" s="157" t="s">
        <v>595</v>
      </c>
      <c r="C24" s="418">
        <f t="shared" si="0"/>
        <v>398000</v>
      </c>
      <c r="D24" s="419">
        <v>398000</v>
      </c>
      <c r="E24" s="419"/>
      <c r="F24" s="419"/>
    </row>
    <row r="25" spans="1:6" ht="25.5">
      <c r="A25" s="417">
        <v>22010000</v>
      </c>
      <c r="B25" s="157" t="s">
        <v>596</v>
      </c>
      <c r="C25" s="418">
        <f t="shared" si="0"/>
        <v>385000</v>
      </c>
      <c r="D25" s="419">
        <v>385000</v>
      </c>
      <c r="E25" s="419"/>
      <c r="F25" s="419"/>
    </row>
    <row r="26" spans="1:6" ht="38.25">
      <c r="A26" s="420">
        <v>22010300</v>
      </c>
      <c r="B26" s="421" t="s">
        <v>597</v>
      </c>
      <c r="C26" s="422">
        <f t="shared" si="0"/>
        <v>95000</v>
      </c>
      <c r="D26" s="423">
        <v>95000</v>
      </c>
      <c r="E26" s="423"/>
      <c r="F26" s="423"/>
    </row>
    <row r="27" spans="1:6" ht="25.5">
      <c r="A27" s="420">
        <v>22012600</v>
      </c>
      <c r="B27" s="421" t="s">
        <v>598</v>
      </c>
      <c r="C27" s="422">
        <f t="shared" si="0"/>
        <v>290000</v>
      </c>
      <c r="D27" s="423">
        <v>290000</v>
      </c>
      <c r="E27" s="423"/>
      <c r="F27" s="423"/>
    </row>
    <row r="28" spans="1:6" ht="76.5">
      <c r="A28" s="420">
        <v>22130000</v>
      </c>
      <c r="B28" s="421" t="s">
        <v>599</v>
      </c>
      <c r="C28" s="422">
        <f t="shared" si="0"/>
        <v>13000</v>
      </c>
      <c r="D28" s="423">
        <v>13000</v>
      </c>
      <c r="E28" s="423"/>
      <c r="F28" s="423"/>
    </row>
    <row r="29" spans="1:6" ht="12.75">
      <c r="A29" s="417">
        <v>24000000</v>
      </c>
      <c r="B29" s="157" t="s">
        <v>600</v>
      </c>
      <c r="C29" s="418">
        <f t="shared" si="0"/>
        <v>20000</v>
      </c>
      <c r="D29" s="419">
        <v>20000</v>
      </c>
      <c r="E29" s="419"/>
      <c r="F29" s="419"/>
    </row>
    <row r="30" spans="1:6" ht="12.75">
      <c r="A30" s="417">
        <v>24060000</v>
      </c>
      <c r="B30" s="157" t="s">
        <v>601</v>
      </c>
      <c r="C30" s="418">
        <f t="shared" si="0"/>
        <v>20000</v>
      </c>
      <c r="D30" s="419">
        <v>20000</v>
      </c>
      <c r="E30" s="419"/>
      <c r="F30" s="419"/>
    </row>
    <row r="31" spans="1:6" ht="12.75">
      <c r="A31" s="420">
        <v>24060300</v>
      </c>
      <c r="B31" s="421" t="s">
        <v>601</v>
      </c>
      <c r="C31" s="422">
        <f t="shared" si="0"/>
        <v>20000</v>
      </c>
      <c r="D31" s="423">
        <v>20000</v>
      </c>
      <c r="E31" s="423"/>
      <c r="F31" s="423"/>
    </row>
    <row r="32" spans="1:6" ht="25.5">
      <c r="A32" s="417">
        <v>25000000</v>
      </c>
      <c r="B32" s="157" t="s">
        <v>602</v>
      </c>
      <c r="C32" s="418">
        <f t="shared" si="0"/>
        <v>2054300</v>
      </c>
      <c r="D32" s="419"/>
      <c r="E32" s="419">
        <v>2054300</v>
      </c>
      <c r="F32" s="419"/>
    </row>
    <row r="33" spans="1:6" ht="38.25">
      <c r="A33" s="417">
        <v>25010000</v>
      </c>
      <c r="B33" s="157" t="s">
        <v>603</v>
      </c>
      <c r="C33" s="418">
        <f t="shared" si="0"/>
        <v>2054300</v>
      </c>
      <c r="D33" s="419"/>
      <c r="E33" s="419">
        <v>2054300</v>
      </c>
      <c r="F33" s="419"/>
    </row>
    <row r="34" spans="1:6" ht="25.5">
      <c r="A34" s="420">
        <v>25010100</v>
      </c>
      <c r="B34" s="421" t="s">
        <v>604</v>
      </c>
      <c r="C34" s="422">
        <f t="shared" si="0"/>
        <v>1948500</v>
      </c>
      <c r="D34" s="423"/>
      <c r="E34" s="423">
        <v>1948500</v>
      </c>
      <c r="F34" s="423"/>
    </row>
    <row r="35" spans="1:6" ht="25.5">
      <c r="A35" s="420">
        <v>25010200</v>
      </c>
      <c r="B35" s="421" t="s">
        <v>605</v>
      </c>
      <c r="C35" s="422">
        <f t="shared" si="0"/>
        <v>4500</v>
      </c>
      <c r="D35" s="423"/>
      <c r="E35" s="423">
        <v>4500</v>
      </c>
      <c r="F35" s="423"/>
    </row>
    <row r="36" spans="1:6" ht="12.75">
      <c r="A36" s="420">
        <v>25010300</v>
      </c>
      <c r="B36" s="421" t="s">
        <v>606</v>
      </c>
      <c r="C36" s="422">
        <f t="shared" si="0"/>
        <v>101300</v>
      </c>
      <c r="D36" s="423"/>
      <c r="E36" s="423">
        <v>101300</v>
      </c>
      <c r="F36" s="423"/>
    </row>
    <row r="37" spans="1:6" ht="12.75">
      <c r="A37" s="424" t="s">
        <v>607</v>
      </c>
      <c r="B37" s="163"/>
      <c r="C37" s="418">
        <f t="shared" si="0"/>
        <v>58954300</v>
      </c>
      <c r="D37" s="418">
        <v>56900000</v>
      </c>
      <c r="E37" s="418">
        <v>2054300</v>
      </c>
      <c r="F37" s="418"/>
    </row>
    <row r="38" spans="1:6" ht="12.75">
      <c r="A38" s="417">
        <v>40000000</v>
      </c>
      <c r="B38" s="157" t="s">
        <v>608</v>
      </c>
      <c r="C38" s="418">
        <f t="shared" si="0"/>
        <v>251307294.65</v>
      </c>
      <c r="D38" s="419">
        <v>251307294.65</v>
      </c>
      <c r="E38" s="419"/>
      <c r="F38" s="419"/>
    </row>
    <row r="39" spans="1:6" ht="12.75">
      <c r="A39" s="417">
        <v>41000000</v>
      </c>
      <c r="B39" s="157" t="s">
        <v>609</v>
      </c>
      <c r="C39" s="418">
        <f t="shared" si="0"/>
        <v>251307294.65</v>
      </c>
      <c r="D39" s="419">
        <v>251307294.65</v>
      </c>
      <c r="E39" s="419"/>
      <c r="F39" s="419"/>
    </row>
    <row r="40" spans="1:6" ht="25.5">
      <c r="A40" s="417">
        <v>41020000</v>
      </c>
      <c r="B40" s="157" t="s">
        <v>610</v>
      </c>
      <c r="C40" s="418">
        <f t="shared" si="0"/>
        <v>1497400</v>
      </c>
      <c r="D40" s="419">
        <v>1497400</v>
      </c>
      <c r="E40" s="419"/>
      <c r="F40" s="419"/>
    </row>
    <row r="41" spans="1:6" ht="12.75">
      <c r="A41" s="420">
        <v>41020100</v>
      </c>
      <c r="B41" s="421" t="s">
        <v>611</v>
      </c>
      <c r="C41" s="422">
        <f t="shared" si="0"/>
        <v>1497400</v>
      </c>
      <c r="D41" s="423">
        <v>1497400</v>
      </c>
      <c r="E41" s="423"/>
      <c r="F41" s="423"/>
    </row>
    <row r="42" spans="1:6" ht="25.5">
      <c r="A42" s="417">
        <v>41030000</v>
      </c>
      <c r="B42" s="157" t="s">
        <v>612</v>
      </c>
      <c r="C42" s="418">
        <f t="shared" si="0"/>
        <v>64470600</v>
      </c>
      <c r="D42" s="419">
        <v>64470600</v>
      </c>
      <c r="E42" s="419"/>
      <c r="F42" s="419"/>
    </row>
    <row r="43" spans="1:6" ht="25.5">
      <c r="A43" s="420">
        <v>41033900</v>
      </c>
      <c r="B43" s="421" t="s">
        <v>613</v>
      </c>
      <c r="C43" s="422">
        <f t="shared" si="0"/>
        <v>43225900</v>
      </c>
      <c r="D43" s="423">
        <v>43225900</v>
      </c>
      <c r="E43" s="423"/>
      <c r="F43" s="423"/>
    </row>
    <row r="44" spans="1:6" ht="24.75" customHeight="1">
      <c r="A44" s="420">
        <v>41034200</v>
      </c>
      <c r="B44" s="421" t="s">
        <v>614</v>
      </c>
      <c r="C44" s="422">
        <f t="shared" si="0"/>
        <v>21244700</v>
      </c>
      <c r="D44" s="423">
        <v>21244700</v>
      </c>
      <c r="E44" s="423"/>
      <c r="F44" s="423"/>
    </row>
    <row r="45" spans="1:6" ht="38.25" hidden="1">
      <c r="A45" s="420">
        <v>41034500</v>
      </c>
      <c r="B45" s="421" t="s">
        <v>615</v>
      </c>
      <c r="C45" s="422"/>
      <c r="D45" s="423"/>
      <c r="E45" s="423"/>
      <c r="F45" s="423"/>
    </row>
    <row r="46" spans="1:6" ht="25.5">
      <c r="A46" s="417">
        <v>41040000</v>
      </c>
      <c r="B46" s="157" t="s">
        <v>616</v>
      </c>
      <c r="C46" s="418">
        <f t="shared" si="0"/>
        <v>7559000</v>
      </c>
      <c r="D46" s="419">
        <v>7559000</v>
      </c>
      <c r="E46" s="419"/>
      <c r="F46" s="419"/>
    </row>
    <row r="47" spans="1:6" ht="63.75">
      <c r="A47" s="420">
        <v>41040200</v>
      </c>
      <c r="B47" s="421" t="s">
        <v>617</v>
      </c>
      <c r="C47" s="422">
        <f t="shared" si="0"/>
        <v>1770800</v>
      </c>
      <c r="D47" s="423">
        <v>1770800</v>
      </c>
      <c r="E47" s="423"/>
      <c r="F47" s="423"/>
    </row>
    <row r="48" spans="1:6" ht="12.75">
      <c r="A48" s="420">
        <v>41040400</v>
      </c>
      <c r="B48" s="421" t="s">
        <v>381</v>
      </c>
      <c r="C48" s="422">
        <f t="shared" si="0"/>
        <v>5788200</v>
      </c>
      <c r="D48" s="423">
        <v>5788200</v>
      </c>
      <c r="E48" s="423"/>
      <c r="F48" s="423"/>
    </row>
    <row r="49" spans="1:6" ht="25.5">
      <c r="A49" s="417">
        <v>41050000</v>
      </c>
      <c r="B49" s="157" t="s">
        <v>618</v>
      </c>
      <c r="C49" s="418">
        <f t="shared" si="0"/>
        <v>177780294.65</v>
      </c>
      <c r="D49" s="419">
        <v>177780294.65</v>
      </c>
      <c r="E49" s="419"/>
      <c r="F49" s="419"/>
    </row>
    <row r="50" spans="1:6" ht="76.5">
      <c r="A50" s="420">
        <v>41050100</v>
      </c>
      <c r="B50" s="421" t="s">
        <v>619</v>
      </c>
      <c r="C50" s="422">
        <f t="shared" si="0"/>
        <v>105921700</v>
      </c>
      <c r="D50" s="423">
        <v>105921700</v>
      </c>
      <c r="E50" s="423"/>
      <c r="F50" s="423"/>
    </row>
    <row r="51" spans="1:6" ht="63.75">
      <c r="A51" s="420">
        <v>41050200</v>
      </c>
      <c r="B51" s="421" t="s">
        <v>620</v>
      </c>
      <c r="C51" s="422">
        <f t="shared" si="0"/>
        <v>3741400</v>
      </c>
      <c r="D51" s="423">
        <v>3741400</v>
      </c>
      <c r="E51" s="423"/>
      <c r="F51" s="423"/>
    </row>
    <row r="52" spans="1:6" ht="76.5">
      <c r="A52" s="420">
        <v>41050300</v>
      </c>
      <c r="B52" s="421" t="s">
        <v>621</v>
      </c>
      <c r="C52" s="422">
        <f t="shared" si="0"/>
        <v>47108000</v>
      </c>
      <c r="D52" s="423">
        <v>47108000</v>
      </c>
      <c r="E52" s="423"/>
      <c r="F52" s="423"/>
    </row>
    <row r="53" spans="1:6" ht="76.5">
      <c r="A53" s="420">
        <v>41050700</v>
      </c>
      <c r="B53" s="421" t="s">
        <v>622</v>
      </c>
      <c r="C53" s="422">
        <f t="shared" si="0"/>
        <v>1932800</v>
      </c>
      <c r="D53" s="423">
        <v>1932800</v>
      </c>
      <c r="E53" s="423"/>
      <c r="F53" s="423"/>
    </row>
    <row r="54" spans="1:6" ht="38.25">
      <c r="A54" s="420">
        <v>41051000</v>
      </c>
      <c r="B54" s="421" t="s">
        <v>623</v>
      </c>
      <c r="C54" s="422">
        <f t="shared" si="0"/>
        <v>1148100</v>
      </c>
      <c r="D54" s="423">
        <v>1148100</v>
      </c>
      <c r="E54" s="423"/>
      <c r="F54" s="423"/>
    </row>
    <row r="55" spans="1:6" ht="12.75">
      <c r="A55" s="420"/>
      <c r="B55" s="425" t="s">
        <v>624</v>
      </c>
      <c r="C55" s="426">
        <v>1148100</v>
      </c>
      <c r="D55" s="427">
        <v>1148100</v>
      </c>
      <c r="E55" s="423"/>
      <c r="F55" s="423"/>
    </row>
    <row r="56" spans="1:6" ht="51">
      <c r="A56" s="420">
        <v>41051200</v>
      </c>
      <c r="B56" s="421" t="s">
        <v>625</v>
      </c>
      <c r="C56" s="422">
        <f t="shared" si="0"/>
        <v>49052</v>
      </c>
      <c r="D56" s="423">
        <v>49052</v>
      </c>
      <c r="E56" s="423"/>
      <c r="F56" s="423"/>
    </row>
    <row r="57" spans="1:6" ht="38.25">
      <c r="A57" s="420">
        <v>41051500</v>
      </c>
      <c r="B57" s="421" t="s">
        <v>626</v>
      </c>
      <c r="C57" s="422">
        <f t="shared" si="0"/>
        <v>7259500</v>
      </c>
      <c r="D57" s="423">
        <v>7259500</v>
      </c>
      <c r="E57" s="423"/>
      <c r="F57" s="423"/>
    </row>
    <row r="58" spans="1:6" ht="12.75">
      <c r="A58" s="420"/>
      <c r="B58" s="425" t="s">
        <v>627</v>
      </c>
      <c r="C58" s="426">
        <v>768600</v>
      </c>
      <c r="D58" s="427">
        <v>768600</v>
      </c>
      <c r="E58" s="423"/>
      <c r="F58" s="423"/>
    </row>
    <row r="59" spans="1:6" ht="12.75">
      <c r="A59" s="420"/>
      <c r="B59" s="425" t="s">
        <v>628</v>
      </c>
      <c r="C59" s="426">
        <v>3657300</v>
      </c>
      <c r="D59" s="427">
        <v>3657300</v>
      </c>
      <c r="E59" s="423"/>
      <c r="F59" s="423"/>
    </row>
    <row r="60" spans="1:6" ht="12.75">
      <c r="A60" s="420"/>
      <c r="B60" s="425" t="s">
        <v>624</v>
      </c>
      <c r="C60" s="426">
        <v>2833600</v>
      </c>
      <c r="D60" s="427">
        <v>2833600</v>
      </c>
      <c r="E60" s="423"/>
      <c r="F60" s="423"/>
    </row>
    <row r="61" spans="1:6" ht="51">
      <c r="A61" s="420">
        <v>41052000</v>
      </c>
      <c r="B61" s="421" t="s">
        <v>629</v>
      </c>
      <c r="C61" s="422">
        <f t="shared" si="0"/>
        <v>687000</v>
      </c>
      <c r="D61" s="423">
        <v>687000</v>
      </c>
      <c r="E61" s="423"/>
      <c r="F61" s="423"/>
    </row>
    <row r="62" spans="1:6" ht="12.75">
      <c r="A62" s="420">
        <v>41053900</v>
      </c>
      <c r="B62" s="421" t="s">
        <v>382</v>
      </c>
      <c r="C62" s="422">
        <f t="shared" si="0"/>
        <v>9886039</v>
      </c>
      <c r="D62" s="423">
        <v>9886039</v>
      </c>
      <c r="E62" s="423"/>
      <c r="F62" s="423"/>
    </row>
    <row r="63" spans="1:6" ht="12.75">
      <c r="A63" s="420"/>
      <c r="B63" s="425" t="s">
        <v>627</v>
      </c>
      <c r="C63" s="426">
        <v>56900</v>
      </c>
      <c r="D63" s="427">
        <v>56900</v>
      </c>
      <c r="E63" s="423"/>
      <c r="F63" s="423"/>
    </row>
    <row r="64" spans="1:6" ht="12.75">
      <c r="A64" s="420"/>
      <c r="B64" s="425" t="s">
        <v>628</v>
      </c>
      <c r="C64" s="426">
        <v>4498700</v>
      </c>
      <c r="D64" s="427">
        <v>4498700</v>
      </c>
      <c r="E64" s="423"/>
      <c r="F64" s="423"/>
    </row>
    <row r="65" spans="1:6" ht="12.75">
      <c r="A65" s="420"/>
      <c r="B65" s="425" t="s">
        <v>624</v>
      </c>
      <c r="C65" s="426">
        <v>3428824</v>
      </c>
      <c r="D65" s="427">
        <v>3428824</v>
      </c>
      <c r="E65" s="423"/>
      <c r="F65" s="423"/>
    </row>
    <row r="66" spans="1:6" ht="12.75">
      <c r="A66" s="420"/>
      <c r="B66" s="425" t="s">
        <v>630</v>
      </c>
      <c r="C66" s="426">
        <v>1901615</v>
      </c>
      <c r="D66" s="427">
        <v>1901615</v>
      </c>
      <c r="E66" s="423"/>
      <c r="F66" s="423"/>
    </row>
    <row r="67" spans="1:6" ht="63.75">
      <c r="A67" s="420">
        <v>41054100</v>
      </c>
      <c r="B67" s="421" t="s">
        <v>631</v>
      </c>
      <c r="C67" s="422">
        <f t="shared" si="0"/>
        <v>46703.65</v>
      </c>
      <c r="D67" s="423">
        <v>46703.65</v>
      </c>
      <c r="E67" s="423"/>
      <c r="F67" s="423"/>
    </row>
    <row r="68" spans="1:6" ht="12.75">
      <c r="A68" s="420"/>
      <c r="B68" s="425" t="s">
        <v>632</v>
      </c>
      <c r="C68" s="428">
        <f>D68+E68</f>
        <v>46703.65</v>
      </c>
      <c r="D68" s="429">
        <v>46703.65</v>
      </c>
      <c r="E68" s="423"/>
      <c r="F68" s="423"/>
    </row>
    <row r="69" spans="1:6" ht="12.75">
      <c r="A69" s="420"/>
      <c r="B69" s="464" t="s">
        <v>633</v>
      </c>
      <c r="C69" s="428">
        <v>825.25</v>
      </c>
      <c r="D69" s="429">
        <v>825.25</v>
      </c>
      <c r="E69" s="423"/>
      <c r="F69" s="423"/>
    </row>
    <row r="70" spans="1:6" ht="12.75">
      <c r="A70" s="420"/>
      <c r="B70" s="464" t="s">
        <v>634</v>
      </c>
      <c r="C70" s="428">
        <v>29175</v>
      </c>
      <c r="D70" s="429">
        <v>29175</v>
      </c>
      <c r="E70" s="423"/>
      <c r="F70" s="423"/>
    </row>
    <row r="71" spans="1:6" ht="12.75">
      <c r="A71" s="420"/>
      <c r="B71" s="464" t="s">
        <v>635</v>
      </c>
      <c r="C71" s="428">
        <v>50</v>
      </c>
      <c r="D71" s="429">
        <v>50</v>
      </c>
      <c r="E71" s="423"/>
      <c r="F71" s="423"/>
    </row>
    <row r="72" spans="1:6" ht="14.25" customHeight="1">
      <c r="A72" s="420"/>
      <c r="B72" s="464" t="s">
        <v>0</v>
      </c>
      <c r="C72" s="428">
        <v>4036.89</v>
      </c>
      <c r="D72" s="429">
        <v>4036.89</v>
      </c>
      <c r="E72" s="423"/>
      <c r="F72" s="423"/>
    </row>
    <row r="73" spans="1:6" ht="13.5" customHeight="1">
      <c r="A73" s="420"/>
      <c r="B73" s="464" t="s">
        <v>1</v>
      </c>
      <c r="C73" s="428">
        <v>2286.41</v>
      </c>
      <c r="D73" s="429">
        <v>2286.41</v>
      </c>
      <c r="E73" s="423"/>
      <c r="F73" s="423"/>
    </row>
    <row r="74" spans="1:6" ht="14.25" customHeight="1">
      <c r="A74" s="420"/>
      <c r="B74" s="464" t="s">
        <v>2</v>
      </c>
      <c r="C74" s="428">
        <v>1834.95</v>
      </c>
      <c r="D74" s="429">
        <v>1834.95</v>
      </c>
      <c r="E74" s="423"/>
      <c r="F74" s="423"/>
    </row>
    <row r="75" spans="1:6" ht="16.5" customHeight="1">
      <c r="A75" s="420"/>
      <c r="B75" s="464" t="s">
        <v>3</v>
      </c>
      <c r="C75" s="428">
        <v>8495.15</v>
      </c>
      <c r="D75" s="429">
        <v>8495.15</v>
      </c>
      <c r="E75" s="423"/>
      <c r="F75" s="423"/>
    </row>
    <row r="76" spans="1:6" ht="12.75">
      <c r="A76" s="424" t="s">
        <v>4</v>
      </c>
      <c r="B76" s="163"/>
      <c r="C76" s="418">
        <f>D76+E76</f>
        <v>310261594.65</v>
      </c>
      <c r="D76" s="418">
        <v>308207294.65</v>
      </c>
      <c r="E76" s="418">
        <v>2054300</v>
      </c>
      <c r="F76" s="418">
        <v>0</v>
      </c>
    </row>
    <row r="79" spans="2:5" ht="12.75">
      <c r="B79" s="430" t="s">
        <v>383</v>
      </c>
      <c r="E79" s="430" t="s">
        <v>384</v>
      </c>
    </row>
  </sheetData>
  <sheetProtection/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41" right="0.41" top="0.32" bottom="0.47" header="0.36" footer="0.5"/>
  <pageSetup horizontalDpi="600" verticalDpi="600" orientation="portrait" paperSize="9" scale="67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H4" sqref="H4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7.16015625" style="0" customWidth="1"/>
    <col min="4" max="6" width="16.5" style="0" customWidth="1"/>
  </cols>
  <sheetData>
    <row r="1" spans="1:4" ht="12.75">
      <c r="A1" t="s">
        <v>182</v>
      </c>
      <c r="D1" t="s">
        <v>5</v>
      </c>
    </row>
    <row r="2" spans="4:6" ht="12.75">
      <c r="D2" s="465" t="s">
        <v>366</v>
      </c>
      <c r="E2" s="466"/>
      <c r="F2" s="466"/>
    </row>
    <row r="3" spans="4:6" ht="39.75" customHeight="1">
      <c r="D3" s="466"/>
      <c r="E3" s="466"/>
      <c r="F3" s="466"/>
    </row>
    <row r="5" spans="1:6" ht="12.75">
      <c r="A5" s="467" t="s">
        <v>6</v>
      </c>
      <c r="B5" s="468"/>
      <c r="C5" s="468"/>
      <c r="D5" s="468"/>
      <c r="E5" s="468"/>
      <c r="F5" s="468"/>
    </row>
    <row r="6" ht="12.75">
      <c r="F6" s="154" t="s">
        <v>183</v>
      </c>
    </row>
    <row r="7" spans="1:6" ht="12.75">
      <c r="A7" s="469" t="s">
        <v>579</v>
      </c>
      <c r="B7" s="469" t="s">
        <v>7</v>
      </c>
      <c r="C7" s="470" t="s">
        <v>184</v>
      </c>
      <c r="D7" s="469" t="s">
        <v>81</v>
      </c>
      <c r="E7" s="469" t="s">
        <v>82</v>
      </c>
      <c r="F7" s="469"/>
    </row>
    <row r="8" spans="1:6" ht="12.75">
      <c r="A8" s="469"/>
      <c r="B8" s="469"/>
      <c r="C8" s="469"/>
      <c r="D8" s="469"/>
      <c r="E8" s="469" t="s">
        <v>184</v>
      </c>
      <c r="F8" s="469" t="s">
        <v>581</v>
      </c>
    </row>
    <row r="9" spans="1:6" ht="12.75">
      <c r="A9" s="469"/>
      <c r="B9" s="469"/>
      <c r="C9" s="469"/>
      <c r="D9" s="469"/>
      <c r="E9" s="469"/>
      <c r="F9" s="469"/>
    </row>
    <row r="10" spans="1:6" ht="12.75">
      <c r="A10" s="155">
        <v>1</v>
      </c>
      <c r="B10" s="155">
        <v>2</v>
      </c>
      <c r="C10" s="156">
        <v>3</v>
      </c>
      <c r="D10" s="155">
        <v>4</v>
      </c>
      <c r="E10" s="155">
        <v>5</v>
      </c>
      <c r="F10" s="155">
        <v>6</v>
      </c>
    </row>
    <row r="11" spans="1:6" ht="12.75">
      <c r="A11" s="417">
        <v>200000</v>
      </c>
      <c r="B11" s="157" t="s">
        <v>8</v>
      </c>
      <c r="C11" s="418">
        <f>D11+E11</f>
        <v>7045663.92</v>
      </c>
      <c r="D11" s="419">
        <v>5061628.55</v>
      </c>
      <c r="E11" s="419">
        <v>1984035.37</v>
      </c>
      <c r="F11" s="419">
        <v>1984035.37</v>
      </c>
    </row>
    <row r="12" spans="1:6" ht="25.5">
      <c r="A12" s="417">
        <v>208000</v>
      </c>
      <c r="B12" s="157" t="s">
        <v>9</v>
      </c>
      <c r="C12" s="418">
        <f>D12+E12</f>
        <v>7045663.92</v>
      </c>
      <c r="D12" s="419">
        <v>5061628.55</v>
      </c>
      <c r="E12" s="419">
        <v>1984035.37</v>
      </c>
      <c r="F12" s="419">
        <v>1984035.37</v>
      </c>
    </row>
    <row r="13" spans="1:6" ht="12.75">
      <c r="A13" s="420">
        <v>208100</v>
      </c>
      <c r="B13" s="421" t="s">
        <v>10</v>
      </c>
      <c r="C13" s="422">
        <f>D13+E13</f>
        <v>7045663.92</v>
      </c>
      <c r="D13" s="423">
        <v>6979796.68</v>
      </c>
      <c r="E13" s="423">
        <v>65867.24</v>
      </c>
      <c r="F13" s="423">
        <v>65867.24</v>
      </c>
    </row>
    <row r="14" spans="1:6" ht="38.25">
      <c r="A14" s="420">
        <v>208400</v>
      </c>
      <c r="B14" s="421" t="s">
        <v>11</v>
      </c>
      <c r="C14" s="422"/>
      <c r="D14" s="423">
        <v>-1918168.13</v>
      </c>
      <c r="E14" s="423">
        <v>1918168.13</v>
      </c>
      <c r="F14" s="423">
        <v>1918168.13</v>
      </c>
    </row>
    <row r="15" spans="1:6" ht="12.75">
      <c r="A15" s="417">
        <v>600000</v>
      </c>
      <c r="B15" s="157" t="s">
        <v>12</v>
      </c>
      <c r="C15" s="418">
        <f>D15+E15</f>
        <v>7045663.92</v>
      </c>
      <c r="D15" s="419">
        <v>5061628.55</v>
      </c>
      <c r="E15" s="419">
        <v>1984035.37</v>
      </c>
      <c r="F15" s="419">
        <v>1984035.37</v>
      </c>
    </row>
    <row r="16" spans="1:6" ht="12.75">
      <c r="A16" s="417">
        <v>602000</v>
      </c>
      <c r="B16" s="157" t="s">
        <v>13</v>
      </c>
      <c r="C16" s="418">
        <f>D16+E16</f>
        <v>7045663.92</v>
      </c>
      <c r="D16" s="419">
        <v>5061628.55</v>
      </c>
      <c r="E16" s="419">
        <v>1984035.37</v>
      </c>
      <c r="F16" s="419">
        <v>1984035.37</v>
      </c>
    </row>
    <row r="17" spans="1:6" ht="12.75">
      <c r="A17" s="420">
        <v>602100</v>
      </c>
      <c r="B17" s="421" t="s">
        <v>10</v>
      </c>
      <c r="C17" s="422">
        <f>D17+E17</f>
        <v>7045663.92</v>
      </c>
      <c r="D17" s="423">
        <v>6979796.68</v>
      </c>
      <c r="E17" s="423">
        <v>65867.24</v>
      </c>
      <c r="F17" s="423">
        <v>65867.24</v>
      </c>
    </row>
    <row r="18" spans="1:6" ht="38.25">
      <c r="A18" s="420">
        <v>602400</v>
      </c>
      <c r="B18" s="421" t="s">
        <v>11</v>
      </c>
      <c r="C18" s="422"/>
      <c r="D18" s="423">
        <v>-1918168.13</v>
      </c>
      <c r="E18" s="423">
        <v>1918168.13</v>
      </c>
      <c r="F18" s="423">
        <v>1918168.13</v>
      </c>
    </row>
    <row r="21" spans="2:5" ht="12.75">
      <c r="B21" s="430" t="s">
        <v>383</v>
      </c>
      <c r="E21" s="430" t="s">
        <v>384</v>
      </c>
    </row>
  </sheetData>
  <sheetProtection/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" right="0.3" top="0.66" bottom="1" header="0.5" footer="0.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SheetLayoutView="100" zoomScalePageLayoutView="0" workbookViewId="0" topLeftCell="G1">
      <selection activeCell="A8" sqref="A8:A12"/>
    </sheetView>
  </sheetViews>
  <sheetFormatPr defaultColWidth="9.33203125" defaultRowHeight="12.75"/>
  <cols>
    <col min="1" max="1" width="14" style="0" customWidth="1"/>
    <col min="3" max="3" width="10.5" style="0" customWidth="1"/>
    <col min="4" max="4" width="47.5" style="0" customWidth="1"/>
    <col min="5" max="5" width="15" style="0" customWidth="1"/>
    <col min="6" max="6" width="15.5" style="0" customWidth="1"/>
    <col min="7" max="7" width="14.66015625" style="0" customWidth="1"/>
    <col min="8" max="16" width="13.5" style="0" customWidth="1"/>
    <col min="17" max="17" width="15" style="0" customWidth="1"/>
  </cols>
  <sheetData>
    <row r="1" spans="1:13" ht="12.75">
      <c r="A1" t="s">
        <v>182</v>
      </c>
      <c r="M1" t="s">
        <v>385</v>
      </c>
    </row>
    <row r="2" spans="13:15" ht="32.25" customHeight="1">
      <c r="M2" s="465" t="s">
        <v>366</v>
      </c>
      <c r="N2" s="466"/>
      <c r="O2" s="466"/>
    </row>
    <row r="3" spans="13:15" ht="32.25" customHeight="1">
      <c r="M3" s="466"/>
      <c r="N3" s="466"/>
      <c r="O3" s="466"/>
    </row>
    <row r="5" spans="1:17" ht="12.75">
      <c r="A5" s="467" t="s">
        <v>386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</row>
    <row r="6" spans="1:17" ht="12.75">
      <c r="A6" s="467" t="s">
        <v>14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</row>
    <row r="7" ht="12.75">
      <c r="Q7" s="154" t="s">
        <v>183</v>
      </c>
    </row>
    <row r="8" spans="1:17" ht="12.75">
      <c r="A8" s="474" t="s">
        <v>186</v>
      </c>
      <c r="B8" s="474" t="s">
        <v>187</v>
      </c>
      <c r="C8" s="474" t="s">
        <v>188</v>
      </c>
      <c r="D8" s="469" t="s">
        <v>189</v>
      </c>
      <c r="E8" s="469" t="s">
        <v>81</v>
      </c>
      <c r="F8" s="469"/>
      <c r="G8" s="469"/>
      <c r="H8" s="469"/>
      <c r="I8" s="469"/>
      <c r="J8" s="469" t="s">
        <v>82</v>
      </c>
      <c r="K8" s="469"/>
      <c r="L8" s="469"/>
      <c r="M8" s="469"/>
      <c r="N8" s="469"/>
      <c r="O8" s="469"/>
      <c r="P8" s="471" t="s">
        <v>387</v>
      </c>
      <c r="Q8" s="470" t="s">
        <v>332</v>
      </c>
    </row>
    <row r="9" spans="1:17" ht="12.75">
      <c r="A9" s="469"/>
      <c r="B9" s="469"/>
      <c r="C9" s="469"/>
      <c r="D9" s="469"/>
      <c r="E9" s="470" t="s">
        <v>184</v>
      </c>
      <c r="F9" s="469" t="s">
        <v>388</v>
      </c>
      <c r="G9" s="469" t="s">
        <v>193</v>
      </c>
      <c r="H9" s="469"/>
      <c r="I9" s="469" t="s">
        <v>389</v>
      </c>
      <c r="J9" s="470" t="s">
        <v>184</v>
      </c>
      <c r="K9" s="469" t="s">
        <v>388</v>
      </c>
      <c r="L9" s="469" t="s">
        <v>193</v>
      </c>
      <c r="M9" s="469"/>
      <c r="N9" s="469" t="s">
        <v>389</v>
      </c>
      <c r="O9" s="155" t="s">
        <v>193</v>
      </c>
      <c r="P9" s="472"/>
      <c r="Q9" s="469"/>
    </row>
    <row r="10" spans="1:17" ht="12.75">
      <c r="A10" s="469"/>
      <c r="B10" s="469"/>
      <c r="C10" s="469"/>
      <c r="D10" s="469"/>
      <c r="E10" s="469"/>
      <c r="F10" s="469"/>
      <c r="G10" s="469" t="s">
        <v>390</v>
      </c>
      <c r="H10" s="469" t="s">
        <v>391</v>
      </c>
      <c r="I10" s="469"/>
      <c r="J10" s="469"/>
      <c r="K10" s="469"/>
      <c r="L10" s="469" t="s">
        <v>390</v>
      </c>
      <c r="M10" s="469" t="s">
        <v>391</v>
      </c>
      <c r="N10" s="469"/>
      <c r="O10" s="469" t="s">
        <v>195</v>
      </c>
      <c r="P10" s="472"/>
      <c r="Q10" s="469"/>
    </row>
    <row r="11" spans="1:17" ht="87.75" customHeight="1">
      <c r="A11" s="469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73"/>
      <c r="Q11" s="469"/>
    </row>
    <row r="12" spans="1:17" ht="12.75">
      <c r="A12" s="155">
        <v>1</v>
      </c>
      <c r="B12" s="155">
        <v>2</v>
      </c>
      <c r="C12" s="155">
        <v>3</v>
      </c>
      <c r="D12" s="155">
        <v>4</v>
      </c>
      <c r="E12" s="156">
        <v>5</v>
      </c>
      <c r="F12" s="155">
        <v>6</v>
      </c>
      <c r="G12" s="155">
        <v>7</v>
      </c>
      <c r="H12" s="155">
        <v>8</v>
      </c>
      <c r="I12" s="155">
        <v>9</v>
      </c>
      <c r="J12" s="156">
        <v>10</v>
      </c>
      <c r="K12" s="155">
        <v>11</v>
      </c>
      <c r="L12" s="155">
        <v>12</v>
      </c>
      <c r="M12" s="155">
        <v>13</v>
      </c>
      <c r="N12" s="155">
        <v>14</v>
      </c>
      <c r="O12" s="155">
        <v>15</v>
      </c>
      <c r="P12" s="405" t="s">
        <v>392</v>
      </c>
      <c r="Q12" s="156">
        <v>16</v>
      </c>
    </row>
    <row r="13" spans="1:17" ht="12.75">
      <c r="A13" s="158" t="s">
        <v>175</v>
      </c>
      <c r="B13" s="159"/>
      <c r="C13" s="431"/>
      <c r="D13" s="432" t="s">
        <v>176</v>
      </c>
      <c r="E13" s="433">
        <v>4228420</v>
      </c>
      <c r="F13" s="434">
        <v>4228420</v>
      </c>
      <c r="G13" s="434">
        <v>2600600</v>
      </c>
      <c r="H13" s="434">
        <v>328900</v>
      </c>
      <c r="I13" s="434"/>
      <c r="J13" s="433">
        <v>674580</v>
      </c>
      <c r="K13" s="434">
        <v>59900</v>
      </c>
      <c r="L13" s="434"/>
      <c r="M13" s="434"/>
      <c r="N13" s="434">
        <v>614680</v>
      </c>
      <c r="O13" s="434">
        <v>614680</v>
      </c>
      <c r="P13" s="434">
        <v>614680</v>
      </c>
      <c r="Q13" s="433">
        <f aca="true" t="shared" si="0" ref="Q13:Q76">E13+J13</f>
        <v>4903000</v>
      </c>
    </row>
    <row r="14" spans="1:17" ht="12.75">
      <c r="A14" s="158" t="s">
        <v>177</v>
      </c>
      <c r="B14" s="159"/>
      <c r="C14" s="431"/>
      <c r="D14" s="432" t="s">
        <v>176</v>
      </c>
      <c r="E14" s="433">
        <v>4228420</v>
      </c>
      <c r="F14" s="434">
        <v>4228420</v>
      </c>
      <c r="G14" s="434">
        <v>2600600</v>
      </c>
      <c r="H14" s="434">
        <v>328900</v>
      </c>
      <c r="I14" s="434"/>
      <c r="J14" s="433">
        <v>674580</v>
      </c>
      <c r="K14" s="434">
        <v>59900</v>
      </c>
      <c r="L14" s="434"/>
      <c r="M14" s="434"/>
      <c r="N14" s="434">
        <v>614680</v>
      </c>
      <c r="O14" s="434">
        <v>614680</v>
      </c>
      <c r="P14" s="434">
        <v>614680</v>
      </c>
      <c r="Q14" s="433">
        <f t="shared" si="0"/>
        <v>4903000</v>
      </c>
    </row>
    <row r="15" spans="1:17" ht="76.5">
      <c r="A15" s="158" t="s">
        <v>311</v>
      </c>
      <c r="B15" s="158" t="s">
        <v>310</v>
      </c>
      <c r="C15" s="435" t="s">
        <v>199</v>
      </c>
      <c r="D15" s="432" t="s">
        <v>309</v>
      </c>
      <c r="E15" s="433">
        <v>4189820</v>
      </c>
      <c r="F15" s="434">
        <v>4189820</v>
      </c>
      <c r="G15" s="434">
        <v>2600600</v>
      </c>
      <c r="H15" s="434">
        <v>328900</v>
      </c>
      <c r="I15" s="434"/>
      <c r="J15" s="433">
        <v>674580</v>
      </c>
      <c r="K15" s="434">
        <v>59900</v>
      </c>
      <c r="L15" s="434"/>
      <c r="M15" s="434"/>
      <c r="N15" s="434">
        <v>614680</v>
      </c>
      <c r="O15" s="434">
        <v>614680</v>
      </c>
      <c r="P15" s="434">
        <v>614680</v>
      </c>
      <c r="Q15" s="433">
        <f t="shared" si="0"/>
        <v>4864400</v>
      </c>
    </row>
    <row r="16" spans="1:17" ht="25.5">
      <c r="A16" s="158" t="s">
        <v>225</v>
      </c>
      <c r="B16" s="158" t="s">
        <v>153</v>
      </c>
      <c r="C16" s="435" t="s">
        <v>147</v>
      </c>
      <c r="D16" s="432" t="s">
        <v>222</v>
      </c>
      <c r="E16" s="433">
        <v>29600</v>
      </c>
      <c r="F16" s="434">
        <v>29600</v>
      </c>
      <c r="G16" s="434"/>
      <c r="H16" s="434"/>
      <c r="I16" s="434"/>
      <c r="J16" s="433"/>
      <c r="K16" s="434"/>
      <c r="L16" s="434"/>
      <c r="M16" s="434"/>
      <c r="N16" s="434"/>
      <c r="O16" s="434"/>
      <c r="P16" s="434"/>
      <c r="Q16" s="433">
        <f t="shared" si="0"/>
        <v>29600</v>
      </c>
    </row>
    <row r="17" spans="1:17" ht="25.5">
      <c r="A17" s="158" t="s">
        <v>226</v>
      </c>
      <c r="B17" s="158" t="s">
        <v>224</v>
      </c>
      <c r="C17" s="435" t="s">
        <v>210</v>
      </c>
      <c r="D17" s="432" t="s">
        <v>223</v>
      </c>
      <c r="E17" s="433">
        <v>9000</v>
      </c>
      <c r="F17" s="434">
        <v>9000</v>
      </c>
      <c r="G17" s="434"/>
      <c r="H17" s="434"/>
      <c r="I17" s="434"/>
      <c r="J17" s="433"/>
      <c r="K17" s="434"/>
      <c r="L17" s="434"/>
      <c r="M17" s="434"/>
      <c r="N17" s="434"/>
      <c r="O17" s="434"/>
      <c r="P17" s="434"/>
      <c r="Q17" s="433">
        <f t="shared" si="0"/>
        <v>9000</v>
      </c>
    </row>
    <row r="18" spans="1:17" ht="25.5">
      <c r="A18" s="158" t="s">
        <v>211</v>
      </c>
      <c r="B18" s="159"/>
      <c r="C18" s="431"/>
      <c r="D18" s="432" t="s">
        <v>393</v>
      </c>
      <c r="E18" s="433">
        <v>38381459.55</v>
      </c>
      <c r="F18" s="434">
        <v>38366459.55</v>
      </c>
      <c r="G18" s="434">
        <v>895000</v>
      </c>
      <c r="H18" s="434">
        <v>63800</v>
      </c>
      <c r="I18" s="434">
        <v>15000</v>
      </c>
      <c r="J18" s="433">
        <v>441265</v>
      </c>
      <c r="K18" s="434">
        <v>115800</v>
      </c>
      <c r="L18" s="434"/>
      <c r="M18" s="434"/>
      <c r="N18" s="434">
        <v>325465</v>
      </c>
      <c r="O18" s="434">
        <v>325465</v>
      </c>
      <c r="P18" s="434">
        <v>325465</v>
      </c>
      <c r="Q18" s="433">
        <f t="shared" si="0"/>
        <v>38822724.55</v>
      </c>
    </row>
    <row r="19" spans="1:17" ht="25.5">
      <c r="A19" s="158" t="s">
        <v>212</v>
      </c>
      <c r="B19" s="159"/>
      <c r="C19" s="431"/>
      <c r="D19" s="432" t="s">
        <v>393</v>
      </c>
      <c r="E19" s="433">
        <v>38381459.55</v>
      </c>
      <c r="F19" s="434">
        <v>38366459.55</v>
      </c>
      <c r="G19" s="434">
        <v>895000</v>
      </c>
      <c r="H19" s="434">
        <v>63800</v>
      </c>
      <c r="I19" s="434">
        <v>15000</v>
      </c>
      <c r="J19" s="433">
        <v>441265</v>
      </c>
      <c r="K19" s="434">
        <v>115800</v>
      </c>
      <c r="L19" s="434"/>
      <c r="M19" s="434"/>
      <c r="N19" s="434">
        <v>325465</v>
      </c>
      <c r="O19" s="434">
        <v>325465</v>
      </c>
      <c r="P19" s="434">
        <v>325465</v>
      </c>
      <c r="Q19" s="433">
        <f t="shared" si="0"/>
        <v>38822724.55</v>
      </c>
    </row>
    <row r="20" spans="1:17" ht="25.5">
      <c r="A20" s="158" t="s">
        <v>228</v>
      </c>
      <c r="B20" s="158" t="s">
        <v>153</v>
      </c>
      <c r="C20" s="435" t="s">
        <v>147</v>
      </c>
      <c r="D20" s="432" t="s">
        <v>222</v>
      </c>
      <c r="E20" s="433">
        <v>158600</v>
      </c>
      <c r="F20" s="434">
        <v>158600</v>
      </c>
      <c r="G20" s="434"/>
      <c r="H20" s="434"/>
      <c r="I20" s="434"/>
      <c r="J20" s="433"/>
      <c r="K20" s="434"/>
      <c r="L20" s="434"/>
      <c r="M20" s="434"/>
      <c r="N20" s="434"/>
      <c r="O20" s="434"/>
      <c r="P20" s="434"/>
      <c r="Q20" s="433">
        <f t="shared" si="0"/>
        <v>158600</v>
      </c>
    </row>
    <row r="21" spans="1:17" ht="25.5">
      <c r="A21" s="158" t="s">
        <v>359</v>
      </c>
      <c r="B21" s="158" t="s">
        <v>371</v>
      </c>
      <c r="C21" s="435" t="s">
        <v>358</v>
      </c>
      <c r="D21" s="432" t="s">
        <v>357</v>
      </c>
      <c r="E21" s="433">
        <v>25979816</v>
      </c>
      <c r="F21" s="434">
        <v>25979816</v>
      </c>
      <c r="G21" s="434"/>
      <c r="H21" s="434"/>
      <c r="I21" s="434"/>
      <c r="J21" s="433">
        <v>363200</v>
      </c>
      <c r="K21" s="434">
        <v>111200</v>
      </c>
      <c r="L21" s="434"/>
      <c r="M21" s="434"/>
      <c r="N21" s="434">
        <v>252000</v>
      </c>
      <c r="O21" s="434">
        <v>252000</v>
      </c>
      <c r="P21" s="434">
        <v>252000</v>
      </c>
      <c r="Q21" s="433">
        <f t="shared" si="0"/>
        <v>26343016</v>
      </c>
    </row>
    <row r="22" spans="1:17" ht="25.5">
      <c r="A22" s="158" t="s">
        <v>394</v>
      </c>
      <c r="B22" s="158" t="s">
        <v>395</v>
      </c>
      <c r="C22" s="431"/>
      <c r="D22" s="432" t="s">
        <v>396</v>
      </c>
      <c r="E22" s="433">
        <v>9089278.55</v>
      </c>
      <c r="F22" s="434">
        <v>9089278.55</v>
      </c>
      <c r="G22" s="434"/>
      <c r="H22" s="434"/>
      <c r="I22" s="434"/>
      <c r="J22" s="433"/>
      <c r="K22" s="434"/>
      <c r="L22" s="434"/>
      <c r="M22" s="434"/>
      <c r="N22" s="434"/>
      <c r="O22" s="434"/>
      <c r="P22" s="434"/>
      <c r="Q22" s="433">
        <f t="shared" si="0"/>
        <v>9089278.55</v>
      </c>
    </row>
    <row r="23" spans="1:17" ht="38.25">
      <c r="A23" s="436" t="s">
        <v>277</v>
      </c>
      <c r="B23" s="436" t="s">
        <v>275</v>
      </c>
      <c r="C23" s="437" t="s">
        <v>372</v>
      </c>
      <c r="D23" s="438" t="s">
        <v>274</v>
      </c>
      <c r="E23" s="439">
        <v>9089278.55</v>
      </c>
      <c r="F23" s="440">
        <v>9089278.55</v>
      </c>
      <c r="G23" s="440"/>
      <c r="H23" s="440"/>
      <c r="I23" s="440"/>
      <c r="J23" s="439"/>
      <c r="K23" s="440"/>
      <c r="L23" s="440"/>
      <c r="M23" s="440"/>
      <c r="N23" s="440"/>
      <c r="O23" s="440"/>
      <c r="P23" s="440"/>
      <c r="Q23" s="439">
        <f t="shared" si="0"/>
        <v>9089278.55</v>
      </c>
    </row>
    <row r="24" spans="1:17" ht="25.5">
      <c r="A24" s="158" t="s">
        <v>397</v>
      </c>
      <c r="B24" s="158" t="s">
        <v>398</v>
      </c>
      <c r="C24" s="431"/>
      <c r="D24" s="432" t="s">
        <v>399</v>
      </c>
      <c r="E24" s="433">
        <v>1882395</v>
      </c>
      <c r="F24" s="434">
        <v>1882395</v>
      </c>
      <c r="G24" s="434"/>
      <c r="H24" s="434"/>
      <c r="I24" s="434"/>
      <c r="J24" s="433"/>
      <c r="K24" s="434"/>
      <c r="L24" s="434"/>
      <c r="M24" s="434"/>
      <c r="N24" s="434"/>
      <c r="O24" s="434"/>
      <c r="P24" s="434"/>
      <c r="Q24" s="433">
        <f t="shared" si="0"/>
        <v>1882395</v>
      </c>
    </row>
    <row r="25" spans="1:17" ht="25.5">
      <c r="A25" s="436" t="s">
        <v>400</v>
      </c>
      <c r="B25" s="436" t="s">
        <v>401</v>
      </c>
      <c r="C25" s="437" t="s">
        <v>402</v>
      </c>
      <c r="D25" s="438" t="s">
        <v>403</v>
      </c>
      <c r="E25" s="439">
        <v>1195395</v>
      </c>
      <c r="F25" s="440">
        <v>1195395</v>
      </c>
      <c r="G25" s="440"/>
      <c r="H25" s="440"/>
      <c r="I25" s="440"/>
      <c r="J25" s="439"/>
      <c r="K25" s="440"/>
      <c r="L25" s="440"/>
      <c r="M25" s="440"/>
      <c r="N25" s="440"/>
      <c r="O25" s="440"/>
      <c r="P25" s="440"/>
      <c r="Q25" s="439">
        <f t="shared" si="0"/>
        <v>1195395</v>
      </c>
    </row>
    <row r="26" spans="1:17" ht="25.5">
      <c r="A26" s="436" t="s">
        <v>404</v>
      </c>
      <c r="B26" s="436" t="s">
        <v>405</v>
      </c>
      <c r="C26" s="437" t="s">
        <v>402</v>
      </c>
      <c r="D26" s="438" t="s">
        <v>406</v>
      </c>
      <c r="E26" s="439">
        <v>687000</v>
      </c>
      <c r="F26" s="440">
        <v>687000</v>
      </c>
      <c r="G26" s="440"/>
      <c r="H26" s="440"/>
      <c r="I26" s="440"/>
      <c r="J26" s="439"/>
      <c r="K26" s="440"/>
      <c r="L26" s="440"/>
      <c r="M26" s="440"/>
      <c r="N26" s="440"/>
      <c r="O26" s="440"/>
      <c r="P26" s="440"/>
      <c r="Q26" s="439">
        <f t="shared" si="0"/>
        <v>687000</v>
      </c>
    </row>
    <row r="27" spans="1:17" ht="25.5">
      <c r="A27" s="158" t="s">
        <v>407</v>
      </c>
      <c r="B27" s="158" t="s">
        <v>408</v>
      </c>
      <c r="C27" s="431"/>
      <c r="D27" s="432" t="s">
        <v>409</v>
      </c>
      <c r="E27" s="433">
        <v>13060</v>
      </c>
      <c r="F27" s="434">
        <v>13060</v>
      </c>
      <c r="G27" s="434"/>
      <c r="H27" s="434"/>
      <c r="I27" s="434"/>
      <c r="J27" s="433"/>
      <c r="K27" s="434"/>
      <c r="L27" s="434"/>
      <c r="M27" s="434"/>
      <c r="N27" s="434"/>
      <c r="O27" s="434"/>
      <c r="P27" s="434"/>
      <c r="Q27" s="433">
        <f t="shared" si="0"/>
        <v>13060</v>
      </c>
    </row>
    <row r="28" spans="1:17" ht="25.5">
      <c r="A28" s="436" t="s">
        <v>230</v>
      </c>
      <c r="B28" s="436" t="s">
        <v>200</v>
      </c>
      <c r="C28" s="437" t="s">
        <v>201</v>
      </c>
      <c r="D28" s="438" t="s">
        <v>202</v>
      </c>
      <c r="E28" s="439">
        <v>13060</v>
      </c>
      <c r="F28" s="440">
        <v>13060</v>
      </c>
      <c r="G28" s="440"/>
      <c r="H28" s="440"/>
      <c r="I28" s="440"/>
      <c r="J28" s="439"/>
      <c r="K28" s="440"/>
      <c r="L28" s="440"/>
      <c r="M28" s="440"/>
      <c r="N28" s="440"/>
      <c r="O28" s="440"/>
      <c r="P28" s="440"/>
      <c r="Q28" s="439">
        <f t="shared" si="0"/>
        <v>13060</v>
      </c>
    </row>
    <row r="29" spans="1:17" ht="25.5">
      <c r="A29" s="158" t="s">
        <v>410</v>
      </c>
      <c r="B29" s="158" t="s">
        <v>411</v>
      </c>
      <c r="C29" s="431"/>
      <c r="D29" s="432" t="s">
        <v>412</v>
      </c>
      <c r="E29" s="433">
        <v>1240000</v>
      </c>
      <c r="F29" s="434">
        <v>1240000</v>
      </c>
      <c r="G29" s="434">
        <v>895000</v>
      </c>
      <c r="H29" s="434">
        <v>63800</v>
      </c>
      <c r="I29" s="434"/>
      <c r="J29" s="433">
        <v>4600</v>
      </c>
      <c r="K29" s="434">
        <v>4600</v>
      </c>
      <c r="L29" s="434"/>
      <c r="M29" s="434"/>
      <c r="N29" s="434"/>
      <c r="O29" s="434"/>
      <c r="P29" s="434"/>
      <c r="Q29" s="433">
        <f t="shared" si="0"/>
        <v>1244600</v>
      </c>
    </row>
    <row r="30" spans="1:17" ht="25.5">
      <c r="A30" s="436" t="s">
        <v>239</v>
      </c>
      <c r="B30" s="436" t="s">
        <v>238</v>
      </c>
      <c r="C30" s="437" t="s">
        <v>201</v>
      </c>
      <c r="D30" s="438" t="s">
        <v>413</v>
      </c>
      <c r="E30" s="439">
        <v>1240000</v>
      </c>
      <c r="F30" s="440">
        <v>1240000</v>
      </c>
      <c r="G30" s="440">
        <v>895000</v>
      </c>
      <c r="H30" s="440">
        <v>63800</v>
      </c>
      <c r="I30" s="440"/>
      <c r="J30" s="439">
        <v>4600</v>
      </c>
      <c r="K30" s="440">
        <v>4600</v>
      </c>
      <c r="L30" s="440"/>
      <c r="M30" s="440"/>
      <c r="N30" s="440"/>
      <c r="O30" s="440"/>
      <c r="P30" s="440"/>
      <c r="Q30" s="439">
        <f t="shared" si="0"/>
        <v>1244600</v>
      </c>
    </row>
    <row r="31" spans="1:17" ht="12.75">
      <c r="A31" s="158" t="s">
        <v>419</v>
      </c>
      <c r="B31" s="158" t="s">
        <v>420</v>
      </c>
      <c r="C31" s="431"/>
      <c r="D31" s="432" t="s">
        <v>421</v>
      </c>
      <c r="E31" s="433">
        <v>3310</v>
      </c>
      <c r="F31" s="434">
        <v>3310</v>
      </c>
      <c r="G31" s="434"/>
      <c r="H31" s="434"/>
      <c r="I31" s="434"/>
      <c r="J31" s="433"/>
      <c r="K31" s="434"/>
      <c r="L31" s="434"/>
      <c r="M31" s="434"/>
      <c r="N31" s="434"/>
      <c r="O31" s="434"/>
      <c r="P31" s="434"/>
      <c r="Q31" s="433">
        <f t="shared" si="0"/>
        <v>3310</v>
      </c>
    </row>
    <row r="32" spans="1:17" ht="25.5">
      <c r="A32" s="436" t="s">
        <v>312</v>
      </c>
      <c r="B32" s="436" t="s">
        <v>205</v>
      </c>
      <c r="C32" s="437" t="s">
        <v>148</v>
      </c>
      <c r="D32" s="438" t="s">
        <v>206</v>
      </c>
      <c r="E32" s="439">
        <v>3310</v>
      </c>
      <c r="F32" s="440">
        <v>3310</v>
      </c>
      <c r="G32" s="440"/>
      <c r="H32" s="440"/>
      <c r="I32" s="440"/>
      <c r="J32" s="439"/>
      <c r="K32" s="440"/>
      <c r="L32" s="440"/>
      <c r="M32" s="440"/>
      <c r="N32" s="440"/>
      <c r="O32" s="440"/>
      <c r="P32" s="440"/>
      <c r="Q32" s="439">
        <f t="shared" si="0"/>
        <v>3310</v>
      </c>
    </row>
    <row r="33" spans="1:17" ht="12.75">
      <c r="A33" s="158" t="s">
        <v>422</v>
      </c>
      <c r="B33" s="158" t="s">
        <v>423</v>
      </c>
      <c r="C33" s="431"/>
      <c r="D33" s="432" t="s">
        <v>424</v>
      </c>
      <c r="E33" s="433"/>
      <c r="F33" s="434"/>
      <c r="G33" s="434"/>
      <c r="H33" s="434"/>
      <c r="I33" s="434"/>
      <c r="J33" s="433">
        <v>50000</v>
      </c>
      <c r="K33" s="434"/>
      <c r="L33" s="434"/>
      <c r="M33" s="434"/>
      <c r="N33" s="434">
        <v>50000</v>
      </c>
      <c r="O33" s="434">
        <v>50000</v>
      </c>
      <c r="P33" s="434">
        <v>50000</v>
      </c>
      <c r="Q33" s="433">
        <f t="shared" si="0"/>
        <v>50000</v>
      </c>
    </row>
    <row r="34" spans="1:17" ht="38.25">
      <c r="A34" s="436" t="s">
        <v>317</v>
      </c>
      <c r="B34" s="436" t="s">
        <v>319</v>
      </c>
      <c r="C34" s="437" t="s">
        <v>210</v>
      </c>
      <c r="D34" s="438" t="s">
        <v>316</v>
      </c>
      <c r="E34" s="439"/>
      <c r="F34" s="440"/>
      <c r="G34" s="440"/>
      <c r="H34" s="440"/>
      <c r="I34" s="440"/>
      <c r="J34" s="439">
        <v>50000</v>
      </c>
      <c r="K34" s="440"/>
      <c r="L34" s="440"/>
      <c r="M34" s="440"/>
      <c r="N34" s="440">
        <v>50000</v>
      </c>
      <c r="O34" s="440">
        <v>50000</v>
      </c>
      <c r="P34" s="440">
        <v>50000</v>
      </c>
      <c r="Q34" s="439">
        <f t="shared" si="0"/>
        <v>50000</v>
      </c>
    </row>
    <row r="35" spans="1:17" ht="38.25">
      <c r="A35" s="158" t="s">
        <v>363</v>
      </c>
      <c r="B35" s="158" t="s">
        <v>362</v>
      </c>
      <c r="C35" s="435" t="s">
        <v>210</v>
      </c>
      <c r="D35" s="432" t="s">
        <v>361</v>
      </c>
      <c r="E35" s="433"/>
      <c r="F35" s="434"/>
      <c r="G35" s="434"/>
      <c r="H35" s="434"/>
      <c r="I35" s="434"/>
      <c r="J35" s="433">
        <v>23465</v>
      </c>
      <c r="K35" s="434"/>
      <c r="L35" s="434"/>
      <c r="M35" s="434"/>
      <c r="N35" s="434">
        <v>23465</v>
      </c>
      <c r="O35" s="434">
        <v>23465</v>
      </c>
      <c r="P35" s="434">
        <v>23465</v>
      </c>
      <c r="Q35" s="433">
        <f t="shared" si="0"/>
        <v>23465</v>
      </c>
    </row>
    <row r="36" spans="1:17" ht="25.5">
      <c r="A36" s="158" t="s">
        <v>234</v>
      </c>
      <c r="B36" s="158" t="s">
        <v>233</v>
      </c>
      <c r="C36" s="435" t="s">
        <v>207</v>
      </c>
      <c r="D36" s="432" t="s">
        <v>425</v>
      </c>
      <c r="E36" s="433">
        <v>15000</v>
      </c>
      <c r="F36" s="434"/>
      <c r="G36" s="434"/>
      <c r="H36" s="434"/>
      <c r="I36" s="434">
        <v>15000</v>
      </c>
      <c r="J36" s="433"/>
      <c r="K36" s="434"/>
      <c r="L36" s="434"/>
      <c r="M36" s="434"/>
      <c r="N36" s="434"/>
      <c r="O36" s="434"/>
      <c r="P36" s="434"/>
      <c r="Q36" s="433">
        <f t="shared" si="0"/>
        <v>15000</v>
      </c>
    </row>
    <row r="37" spans="1:17" ht="25.5">
      <c r="A37" s="158" t="s">
        <v>240</v>
      </c>
      <c r="B37" s="159"/>
      <c r="C37" s="431"/>
      <c r="D37" s="432" t="s">
        <v>76</v>
      </c>
      <c r="E37" s="433">
        <v>75797525</v>
      </c>
      <c r="F37" s="434">
        <v>75797525</v>
      </c>
      <c r="G37" s="434">
        <v>50076010</v>
      </c>
      <c r="H37" s="434">
        <v>8861348</v>
      </c>
      <c r="I37" s="434"/>
      <c r="J37" s="433">
        <v>1815590.37</v>
      </c>
      <c r="K37" s="434">
        <v>1165000</v>
      </c>
      <c r="L37" s="434">
        <v>93100</v>
      </c>
      <c r="M37" s="434">
        <v>9000</v>
      </c>
      <c r="N37" s="434">
        <v>650590.37</v>
      </c>
      <c r="O37" s="434">
        <v>650590.37</v>
      </c>
      <c r="P37" s="434">
        <v>584723.13</v>
      </c>
      <c r="Q37" s="433">
        <f t="shared" si="0"/>
        <v>77613115.37</v>
      </c>
    </row>
    <row r="38" spans="1:17" ht="25.5">
      <c r="A38" s="158" t="s">
        <v>241</v>
      </c>
      <c r="B38" s="159"/>
      <c r="C38" s="431"/>
      <c r="D38" s="432" t="s">
        <v>76</v>
      </c>
      <c r="E38" s="433">
        <v>75797525</v>
      </c>
      <c r="F38" s="434">
        <v>75797525</v>
      </c>
      <c r="G38" s="434">
        <v>50076010</v>
      </c>
      <c r="H38" s="434">
        <v>8861348</v>
      </c>
      <c r="I38" s="434"/>
      <c r="J38" s="433">
        <v>1815590.37</v>
      </c>
      <c r="K38" s="434">
        <v>1165000</v>
      </c>
      <c r="L38" s="434">
        <v>93100</v>
      </c>
      <c r="M38" s="434">
        <v>9000</v>
      </c>
      <c r="N38" s="434">
        <v>650590.37</v>
      </c>
      <c r="O38" s="434">
        <v>650590.37</v>
      </c>
      <c r="P38" s="434">
        <v>584723.13</v>
      </c>
      <c r="Q38" s="433">
        <f t="shared" si="0"/>
        <v>77613115.37</v>
      </c>
    </row>
    <row r="39" spans="1:17" ht="12.75">
      <c r="A39" s="158" t="s">
        <v>243</v>
      </c>
      <c r="B39" s="158" t="s">
        <v>150</v>
      </c>
      <c r="C39" s="435" t="s">
        <v>426</v>
      </c>
      <c r="D39" s="432" t="s">
        <v>242</v>
      </c>
      <c r="E39" s="433">
        <v>1052600</v>
      </c>
      <c r="F39" s="434">
        <v>1052600</v>
      </c>
      <c r="G39" s="434">
        <v>630000</v>
      </c>
      <c r="H39" s="434">
        <v>109600</v>
      </c>
      <c r="I39" s="434"/>
      <c r="J39" s="433">
        <v>70000</v>
      </c>
      <c r="K39" s="434">
        <v>70000</v>
      </c>
      <c r="L39" s="434"/>
      <c r="M39" s="434"/>
      <c r="N39" s="434"/>
      <c r="O39" s="434"/>
      <c r="P39" s="434"/>
      <c r="Q39" s="433">
        <f t="shared" si="0"/>
        <v>1122600</v>
      </c>
    </row>
    <row r="40" spans="1:17" ht="76.5">
      <c r="A40" s="158" t="s">
        <v>245</v>
      </c>
      <c r="B40" s="158" t="s">
        <v>197</v>
      </c>
      <c r="C40" s="435" t="s">
        <v>154</v>
      </c>
      <c r="D40" s="432" t="s">
        <v>244</v>
      </c>
      <c r="E40" s="433">
        <v>64810796</v>
      </c>
      <c r="F40" s="434">
        <v>64810796</v>
      </c>
      <c r="G40" s="434">
        <v>43323510</v>
      </c>
      <c r="H40" s="434">
        <v>8376548</v>
      </c>
      <c r="I40" s="434"/>
      <c r="J40" s="433">
        <v>1407680</v>
      </c>
      <c r="K40" s="434">
        <v>950000</v>
      </c>
      <c r="L40" s="434"/>
      <c r="M40" s="434"/>
      <c r="N40" s="434">
        <v>457680</v>
      </c>
      <c r="O40" s="434">
        <v>457680</v>
      </c>
      <c r="P40" s="434">
        <v>457680</v>
      </c>
      <c r="Q40" s="433">
        <f t="shared" si="0"/>
        <v>66218476</v>
      </c>
    </row>
    <row r="41" spans="1:17" ht="38.25">
      <c r="A41" s="158" t="s">
        <v>268</v>
      </c>
      <c r="B41" s="158" t="s">
        <v>352</v>
      </c>
      <c r="C41" s="435" t="s">
        <v>208</v>
      </c>
      <c r="D41" s="432" t="s">
        <v>427</v>
      </c>
      <c r="E41" s="433">
        <v>866600</v>
      </c>
      <c r="F41" s="434">
        <v>866600</v>
      </c>
      <c r="G41" s="434">
        <v>608100</v>
      </c>
      <c r="H41" s="434">
        <v>22100</v>
      </c>
      <c r="I41" s="434"/>
      <c r="J41" s="433">
        <v>12300</v>
      </c>
      <c r="K41" s="434"/>
      <c r="L41" s="434"/>
      <c r="M41" s="434"/>
      <c r="N41" s="434">
        <v>12300</v>
      </c>
      <c r="O41" s="434">
        <v>12300</v>
      </c>
      <c r="P41" s="434">
        <v>12300</v>
      </c>
      <c r="Q41" s="433">
        <f t="shared" si="0"/>
        <v>878900</v>
      </c>
    </row>
    <row r="42" spans="1:17" ht="25.5">
      <c r="A42" s="158" t="s">
        <v>269</v>
      </c>
      <c r="B42" s="158" t="s">
        <v>428</v>
      </c>
      <c r="C42" s="435" t="s">
        <v>166</v>
      </c>
      <c r="D42" s="432" t="s">
        <v>429</v>
      </c>
      <c r="E42" s="433">
        <v>1639400</v>
      </c>
      <c r="F42" s="434">
        <v>1639400</v>
      </c>
      <c r="G42" s="434">
        <v>1211400</v>
      </c>
      <c r="H42" s="434">
        <v>45600</v>
      </c>
      <c r="I42" s="434"/>
      <c r="J42" s="433">
        <v>16000</v>
      </c>
      <c r="K42" s="434"/>
      <c r="L42" s="434"/>
      <c r="M42" s="434"/>
      <c r="N42" s="434">
        <v>16000</v>
      </c>
      <c r="O42" s="434">
        <v>16000</v>
      </c>
      <c r="P42" s="434">
        <v>16000</v>
      </c>
      <c r="Q42" s="433">
        <f t="shared" si="0"/>
        <v>1655400</v>
      </c>
    </row>
    <row r="43" spans="1:17" ht="25.5">
      <c r="A43" s="158" t="s">
        <v>430</v>
      </c>
      <c r="B43" s="158" t="s">
        <v>431</v>
      </c>
      <c r="C43" s="431"/>
      <c r="D43" s="432" t="s">
        <v>432</v>
      </c>
      <c r="E43" s="433">
        <v>5911039</v>
      </c>
      <c r="F43" s="434">
        <v>5911039</v>
      </c>
      <c r="G43" s="434">
        <v>3333000</v>
      </c>
      <c r="H43" s="434">
        <v>300600</v>
      </c>
      <c r="I43" s="434"/>
      <c r="J43" s="433">
        <v>193500</v>
      </c>
      <c r="K43" s="434">
        <v>145000</v>
      </c>
      <c r="L43" s="434">
        <v>93100</v>
      </c>
      <c r="M43" s="434">
        <v>9000</v>
      </c>
      <c r="N43" s="434">
        <v>48500</v>
      </c>
      <c r="O43" s="434">
        <v>48500</v>
      </c>
      <c r="P43" s="434">
        <v>48500</v>
      </c>
      <c r="Q43" s="433">
        <f t="shared" si="0"/>
        <v>6104539</v>
      </c>
    </row>
    <row r="44" spans="1:17" ht="25.5">
      <c r="A44" s="436" t="s">
        <v>271</v>
      </c>
      <c r="B44" s="436" t="s">
        <v>433</v>
      </c>
      <c r="C44" s="437" t="s">
        <v>166</v>
      </c>
      <c r="D44" s="438" t="s">
        <v>270</v>
      </c>
      <c r="E44" s="439">
        <v>5896539</v>
      </c>
      <c r="F44" s="440">
        <v>5896539</v>
      </c>
      <c r="G44" s="440">
        <v>3333000</v>
      </c>
      <c r="H44" s="440">
        <v>300600</v>
      </c>
      <c r="I44" s="440"/>
      <c r="J44" s="439">
        <v>193500</v>
      </c>
      <c r="K44" s="440">
        <v>145000</v>
      </c>
      <c r="L44" s="440">
        <v>93100</v>
      </c>
      <c r="M44" s="440">
        <v>9000</v>
      </c>
      <c r="N44" s="440">
        <v>48500</v>
      </c>
      <c r="O44" s="440">
        <v>48500</v>
      </c>
      <c r="P44" s="440">
        <v>48500</v>
      </c>
      <c r="Q44" s="439">
        <f t="shared" si="0"/>
        <v>6090039</v>
      </c>
    </row>
    <row r="45" spans="1:17" ht="12.75">
      <c r="A45" s="436" t="s">
        <v>434</v>
      </c>
      <c r="B45" s="436" t="s">
        <v>435</v>
      </c>
      <c r="C45" s="437" t="s">
        <v>166</v>
      </c>
      <c r="D45" s="438" t="s">
        <v>436</v>
      </c>
      <c r="E45" s="439">
        <v>14500</v>
      </c>
      <c r="F45" s="440">
        <v>14500</v>
      </c>
      <c r="G45" s="440"/>
      <c r="H45" s="440"/>
      <c r="I45" s="440"/>
      <c r="J45" s="439"/>
      <c r="K45" s="440"/>
      <c r="L45" s="440"/>
      <c r="M45" s="440"/>
      <c r="N45" s="440"/>
      <c r="O45" s="440"/>
      <c r="P45" s="440"/>
      <c r="Q45" s="439">
        <f t="shared" si="0"/>
        <v>14500</v>
      </c>
    </row>
    <row r="46" spans="1:17" ht="25.5">
      <c r="A46" s="158" t="s">
        <v>15</v>
      </c>
      <c r="B46" s="158" t="s">
        <v>411</v>
      </c>
      <c r="C46" s="431"/>
      <c r="D46" s="432" t="s">
        <v>412</v>
      </c>
      <c r="E46" s="433">
        <v>11200</v>
      </c>
      <c r="F46" s="434">
        <v>11200</v>
      </c>
      <c r="G46" s="434"/>
      <c r="H46" s="434"/>
      <c r="I46" s="434"/>
      <c r="J46" s="433"/>
      <c r="K46" s="434"/>
      <c r="L46" s="434"/>
      <c r="M46" s="434"/>
      <c r="N46" s="434"/>
      <c r="O46" s="434"/>
      <c r="P46" s="434"/>
      <c r="Q46" s="433">
        <f t="shared" si="0"/>
        <v>11200</v>
      </c>
    </row>
    <row r="47" spans="1:17" ht="12.75">
      <c r="A47" s="436" t="s">
        <v>16</v>
      </c>
      <c r="B47" s="436" t="s">
        <v>414</v>
      </c>
      <c r="C47" s="437" t="s">
        <v>201</v>
      </c>
      <c r="D47" s="438" t="s">
        <v>415</v>
      </c>
      <c r="E47" s="439">
        <v>11200</v>
      </c>
      <c r="F47" s="440">
        <v>11200</v>
      </c>
      <c r="G47" s="440"/>
      <c r="H47" s="440"/>
      <c r="I47" s="440"/>
      <c r="J47" s="439"/>
      <c r="K47" s="440"/>
      <c r="L47" s="440"/>
      <c r="M47" s="440"/>
      <c r="N47" s="440"/>
      <c r="O47" s="440"/>
      <c r="P47" s="440"/>
      <c r="Q47" s="439">
        <f t="shared" si="0"/>
        <v>11200</v>
      </c>
    </row>
    <row r="48" spans="1:17" ht="25.5">
      <c r="A48" s="158" t="s">
        <v>17</v>
      </c>
      <c r="B48" s="158" t="s">
        <v>416</v>
      </c>
      <c r="C48" s="431"/>
      <c r="D48" s="432" t="s">
        <v>417</v>
      </c>
      <c r="E48" s="433">
        <v>4000</v>
      </c>
      <c r="F48" s="434">
        <v>4000</v>
      </c>
      <c r="G48" s="434"/>
      <c r="H48" s="434"/>
      <c r="I48" s="434"/>
      <c r="J48" s="433"/>
      <c r="K48" s="434"/>
      <c r="L48" s="434"/>
      <c r="M48" s="434"/>
      <c r="N48" s="434"/>
      <c r="O48" s="434"/>
      <c r="P48" s="434"/>
      <c r="Q48" s="433">
        <f t="shared" si="0"/>
        <v>4000</v>
      </c>
    </row>
    <row r="49" spans="1:17" ht="38.25">
      <c r="A49" s="436" t="s">
        <v>571</v>
      </c>
      <c r="B49" s="436" t="s">
        <v>203</v>
      </c>
      <c r="C49" s="437" t="s">
        <v>201</v>
      </c>
      <c r="D49" s="438" t="s">
        <v>418</v>
      </c>
      <c r="E49" s="439">
        <v>4000</v>
      </c>
      <c r="F49" s="440">
        <v>4000</v>
      </c>
      <c r="G49" s="440"/>
      <c r="H49" s="440"/>
      <c r="I49" s="440"/>
      <c r="J49" s="439"/>
      <c r="K49" s="440"/>
      <c r="L49" s="440"/>
      <c r="M49" s="440"/>
      <c r="N49" s="440"/>
      <c r="O49" s="440"/>
      <c r="P49" s="440"/>
      <c r="Q49" s="439">
        <f t="shared" si="0"/>
        <v>4000</v>
      </c>
    </row>
    <row r="50" spans="1:17" ht="76.5">
      <c r="A50" s="158" t="s">
        <v>572</v>
      </c>
      <c r="B50" s="158" t="s">
        <v>204</v>
      </c>
      <c r="C50" s="435" t="s">
        <v>201</v>
      </c>
      <c r="D50" s="432" t="s">
        <v>229</v>
      </c>
      <c r="E50" s="433">
        <v>70000</v>
      </c>
      <c r="F50" s="434">
        <v>70000</v>
      </c>
      <c r="G50" s="434"/>
      <c r="H50" s="434"/>
      <c r="I50" s="434"/>
      <c r="J50" s="433"/>
      <c r="K50" s="434"/>
      <c r="L50" s="434"/>
      <c r="M50" s="434"/>
      <c r="N50" s="434"/>
      <c r="O50" s="434"/>
      <c r="P50" s="434"/>
      <c r="Q50" s="433">
        <f t="shared" si="0"/>
        <v>70000</v>
      </c>
    </row>
    <row r="51" spans="1:17" ht="12.75">
      <c r="A51" s="158" t="s">
        <v>18</v>
      </c>
      <c r="B51" s="158" t="s">
        <v>420</v>
      </c>
      <c r="C51" s="431"/>
      <c r="D51" s="432" t="s">
        <v>421</v>
      </c>
      <c r="E51" s="433">
        <v>30990</v>
      </c>
      <c r="F51" s="434">
        <v>30990</v>
      </c>
      <c r="G51" s="434"/>
      <c r="H51" s="434"/>
      <c r="I51" s="434"/>
      <c r="J51" s="433"/>
      <c r="K51" s="434"/>
      <c r="L51" s="434"/>
      <c r="M51" s="434"/>
      <c r="N51" s="434"/>
      <c r="O51" s="434"/>
      <c r="P51" s="434"/>
      <c r="Q51" s="433">
        <f t="shared" si="0"/>
        <v>30990</v>
      </c>
    </row>
    <row r="52" spans="1:17" ht="25.5">
      <c r="A52" s="436" t="s">
        <v>573</v>
      </c>
      <c r="B52" s="436" t="s">
        <v>205</v>
      </c>
      <c r="C52" s="437" t="s">
        <v>148</v>
      </c>
      <c r="D52" s="438" t="s">
        <v>206</v>
      </c>
      <c r="E52" s="439">
        <v>30990</v>
      </c>
      <c r="F52" s="440">
        <v>30990</v>
      </c>
      <c r="G52" s="440"/>
      <c r="H52" s="440"/>
      <c r="I52" s="440"/>
      <c r="J52" s="439"/>
      <c r="K52" s="440"/>
      <c r="L52" s="440"/>
      <c r="M52" s="440"/>
      <c r="N52" s="440"/>
      <c r="O52" s="440"/>
      <c r="P52" s="440"/>
      <c r="Q52" s="439">
        <f t="shared" si="0"/>
        <v>30990</v>
      </c>
    </row>
    <row r="53" spans="1:17" ht="25.5">
      <c r="A53" s="158" t="s">
        <v>437</v>
      </c>
      <c r="B53" s="158" t="s">
        <v>438</v>
      </c>
      <c r="C53" s="431"/>
      <c r="D53" s="432" t="s">
        <v>439</v>
      </c>
      <c r="E53" s="433">
        <v>1400900</v>
      </c>
      <c r="F53" s="434">
        <v>1400900</v>
      </c>
      <c r="G53" s="434">
        <v>970000</v>
      </c>
      <c r="H53" s="434">
        <v>6900</v>
      </c>
      <c r="I53" s="434"/>
      <c r="J53" s="433"/>
      <c r="K53" s="434"/>
      <c r="L53" s="434"/>
      <c r="M53" s="434"/>
      <c r="N53" s="434"/>
      <c r="O53" s="434"/>
      <c r="P53" s="434"/>
      <c r="Q53" s="433">
        <f t="shared" si="0"/>
        <v>1400900</v>
      </c>
    </row>
    <row r="54" spans="1:17" ht="25.5">
      <c r="A54" s="436" t="s">
        <v>440</v>
      </c>
      <c r="B54" s="436" t="s">
        <v>441</v>
      </c>
      <c r="C54" s="437" t="s">
        <v>148</v>
      </c>
      <c r="D54" s="438" t="s">
        <v>442</v>
      </c>
      <c r="E54" s="439">
        <v>1400900</v>
      </c>
      <c r="F54" s="440">
        <v>1400900</v>
      </c>
      <c r="G54" s="440">
        <v>970000</v>
      </c>
      <c r="H54" s="440">
        <v>6900</v>
      </c>
      <c r="I54" s="440"/>
      <c r="J54" s="439"/>
      <c r="K54" s="440"/>
      <c r="L54" s="440"/>
      <c r="M54" s="440"/>
      <c r="N54" s="440"/>
      <c r="O54" s="440"/>
      <c r="P54" s="440"/>
      <c r="Q54" s="439">
        <f t="shared" si="0"/>
        <v>1400900</v>
      </c>
    </row>
    <row r="55" spans="1:17" ht="12.75">
      <c r="A55" s="158" t="s">
        <v>443</v>
      </c>
      <c r="B55" s="158" t="s">
        <v>423</v>
      </c>
      <c r="C55" s="431"/>
      <c r="D55" s="432" t="s">
        <v>424</v>
      </c>
      <c r="E55" s="433"/>
      <c r="F55" s="434"/>
      <c r="G55" s="434"/>
      <c r="H55" s="434"/>
      <c r="I55" s="434"/>
      <c r="J55" s="433">
        <v>116110.37</v>
      </c>
      <c r="K55" s="434"/>
      <c r="L55" s="434"/>
      <c r="M55" s="434"/>
      <c r="N55" s="434">
        <v>116110.37</v>
      </c>
      <c r="O55" s="434">
        <v>116110.37</v>
      </c>
      <c r="P55" s="434">
        <v>50243.13</v>
      </c>
      <c r="Q55" s="433">
        <f t="shared" si="0"/>
        <v>116110.37</v>
      </c>
    </row>
    <row r="56" spans="1:17" ht="38.25">
      <c r="A56" s="436" t="s">
        <v>318</v>
      </c>
      <c r="B56" s="436" t="s">
        <v>319</v>
      </c>
      <c r="C56" s="437" t="s">
        <v>210</v>
      </c>
      <c r="D56" s="438" t="s">
        <v>316</v>
      </c>
      <c r="E56" s="439"/>
      <c r="F56" s="440"/>
      <c r="G56" s="440"/>
      <c r="H56" s="440"/>
      <c r="I56" s="440"/>
      <c r="J56" s="439">
        <v>116110.37</v>
      </c>
      <c r="K56" s="440"/>
      <c r="L56" s="440"/>
      <c r="M56" s="440"/>
      <c r="N56" s="440">
        <v>116110.37</v>
      </c>
      <c r="O56" s="440">
        <v>116110.37</v>
      </c>
      <c r="P56" s="440">
        <v>50243.13</v>
      </c>
      <c r="Q56" s="439">
        <f t="shared" si="0"/>
        <v>116110.37</v>
      </c>
    </row>
    <row r="57" spans="1:17" ht="38.25">
      <c r="A57" s="158" t="s">
        <v>246</v>
      </c>
      <c r="B57" s="159"/>
      <c r="C57" s="431"/>
      <c r="D57" s="432" t="s">
        <v>181</v>
      </c>
      <c r="E57" s="433">
        <v>172956140</v>
      </c>
      <c r="F57" s="434">
        <v>172956140</v>
      </c>
      <c r="G57" s="434">
        <v>7765900</v>
      </c>
      <c r="H57" s="434">
        <v>482300</v>
      </c>
      <c r="I57" s="434"/>
      <c r="J57" s="433">
        <v>715600</v>
      </c>
      <c r="K57" s="434">
        <v>649600</v>
      </c>
      <c r="L57" s="434"/>
      <c r="M57" s="434"/>
      <c r="N57" s="434">
        <v>66000</v>
      </c>
      <c r="O57" s="434">
        <v>66000</v>
      </c>
      <c r="P57" s="434">
        <v>66000</v>
      </c>
      <c r="Q57" s="433">
        <f t="shared" si="0"/>
        <v>173671740</v>
      </c>
    </row>
    <row r="58" spans="1:17" ht="38.25">
      <c r="A58" s="158" t="s">
        <v>247</v>
      </c>
      <c r="B58" s="159"/>
      <c r="C58" s="431"/>
      <c r="D58" s="432" t="s">
        <v>181</v>
      </c>
      <c r="E58" s="433">
        <v>172956140</v>
      </c>
      <c r="F58" s="434">
        <v>172956140</v>
      </c>
      <c r="G58" s="434">
        <v>7765900</v>
      </c>
      <c r="H58" s="434">
        <v>482300</v>
      </c>
      <c r="I58" s="434"/>
      <c r="J58" s="433">
        <v>715600</v>
      </c>
      <c r="K58" s="434">
        <v>649600</v>
      </c>
      <c r="L58" s="434"/>
      <c r="M58" s="434"/>
      <c r="N58" s="434">
        <v>66000</v>
      </c>
      <c r="O58" s="434">
        <v>66000</v>
      </c>
      <c r="P58" s="434">
        <v>66000</v>
      </c>
      <c r="Q58" s="433">
        <f t="shared" si="0"/>
        <v>173671740</v>
      </c>
    </row>
    <row r="59" spans="1:17" ht="76.5">
      <c r="A59" s="158" t="s">
        <v>444</v>
      </c>
      <c r="B59" s="158" t="s">
        <v>445</v>
      </c>
      <c r="C59" s="431"/>
      <c r="D59" s="432" t="s">
        <v>446</v>
      </c>
      <c r="E59" s="433">
        <v>105921700</v>
      </c>
      <c r="F59" s="434">
        <v>105921700</v>
      </c>
      <c r="G59" s="434"/>
      <c r="H59" s="434"/>
      <c r="I59" s="434"/>
      <c r="J59" s="433"/>
      <c r="K59" s="434"/>
      <c r="L59" s="434"/>
      <c r="M59" s="434"/>
      <c r="N59" s="434"/>
      <c r="O59" s="434"/>
      <c r="P59" s="434"/>
      <c r="Q59" s="433">
        <f t="shared" si="0"/>
        <v>105921700</v>
      </c>
    </row>
    <row r="60" spans="1:17" ht="38.25">
      <c r="A60" s="436" t="s">
        <v>447</v>
      </c>
      <c r="B60" s="436" t="s">
        <v>448</v>
      </c>
      <c r="C60" s="437" t="s">
        <v>149</v>
      </c>
      <c r="D60" s="438" t="s">
        <v>449</v>
      </c>
      <c r="E60" s="439">
        <v>9100000</v>
      </c>
      <c r="F60" s="440">
        <v>9100000</v>
      </c>
      <c r="G60" s="440"/>
      <c r="H60" s="440"/>
      <c r="I60" s="440"/>
      <c r="J60" s="439"/>
      <c r="K60" s="440"/>
      <c r="L60" s="440"/>
      <c r="M60" s="440"/>
      <c r="N60" s="440"/>
      <c r="O60" s="440"/>
      <c r="P60" s="440"/>
      <c r="Q60" s="439">
        <f t="shared" si="0"/>
        <v>9100000</v>
      </c>
    </row>
    <row r="61" spans="1:17" ht="38.25">
      <c r="A61" s="436" t="s">
        <v>450</v>
      </c>
      <c r="B61" s="436" t="s">
        <v>451</v>
      </c>
      <c r="C61" s="437" t="s">
        <v>151</v>
      </c>
      <c r="D61" s="438" t="s">
        <v>452</v>
      </c>
      <c r="E61" s="439">
        <v>96821700</v>
      </c>
      <c r="F61" s="440">
        <v>96821700</v>
      </c>
      <c r="G61" s="440"/>
      <c r="H61" s="440"/>
      <c r="I61" s="440"/>
      <c r="J61" s="439"/>
      <c r="K61" s="440"/>
      <c r="L61" s="440"/>
      <c r="M61" s="440"/>
      <c r="N61" s="440"/>
      <c r="O61" s="440"/>
      <c r="P61" s="440"/>
      <c r="Q61" s="439">
        <f t="shared" si="0"/>
        <v>96821700</v>
      </c>
    </row>
    <row r="62" spans="1:17" ht="51">
      <c r="A62" s="158" t="s">
        <v>453</v>
      </c>
      <c r="B62" s="158" t="s">
        <v>454</v>
      </c>
      <c r="C62" s="431"/>
      <c r="D62" s="432" t="s">
        <v>455</v>
      </c>
      <c r="E62" s="433">
        <v>3741400</v>
      </c>
      <c r="F62" s="434">
        <v>3741400</v>
      </c>
      <c r="G62" s="434"/>
      <c r="H62" s="434"/>
      <c r="I62" s="434"/>
      <c r="J62" s="433"/>
      <c r="K62" s="434"/>
      <c r="L62" s="434"/>
      <c r="M62" s="434"/>
      <c r="N62" s="434"/>
      <c r="O62" s="434"/>
      <c r="P62" s="434"/>
      <c r="Q62" s="433">
        <f t="shared" si="0"/>
        <v>3741400</v>
      </c>
    </row>
    <row r="63" spans="1:17" ht="51">
      <c r="A63" s="436" t="s">
        <v>456</v>
      </c>
      <c r="B63" s="436" t="s">
        <v>457</v>
      </c>
      <c r="C63" s="437" t="s">
        <v>149</v>
      </c>
      <c r="D63" s="438" t="s">
        <v>458</v>
      </c>
      <c r="E63" s="439">
        <v>650800</v>
      </c>
      <c r="F63" s="440">
        <v>650800</v>
      </c>
      <c r="G63" s="440"/>
      <c r="H63" s="440"/>
      <c r="I63" s="440"/>
      <c r="J63" s="439"/>
      <c r="K63" s="440"/>
      <c r="L63" s="440"/>
      <c r="M63" s="440"/>
      <c r="N63" s="440"/>
      <c r="O63" s="440"/>
      <c r="P63" s="440"/>
      <c r="Q63" s="439">
        <f t="shared" si="0"/>
        <v>650800</v>
      </c>
    </row>
    <row r="64" spans="1:17" ht="51">
      <c r="A64" s="436" t="s">
        <v>459</v>
      </c>
      <c r="B64" s="436" t="s">
        <v>460</v>
      </c>
      <c r="C64" s="437" t="s">
        <v>151</v>
      </c>
      <c r="D64" s="438" t="s">
        <v>461</v>
      </c>
      <c r="E64" s="439">
        <v>3090600</v>
      </c>
      <c r="F64" s="440">
        <v>3090600</v>
      </c>
      <c r="G64" s="440"/>
      <c r="H64" s="440"/>
      <c r="I64" s="440"/>
      <c r="J64" s="439"/>
      <c r="K64" s="440"/>
      <c r="L64" s="440"/>
      <c r="M64" s="440"/>
      <c r="N64" s="440"/>
      <c r="O64" s="440"/>
      <c r="P64" s="440"/>
      <c r="Q64" s="439">
        <f t="shared" si="0"/>
        <v>3090600</v>
      </c>
    </row>
    <row r="65" spans="1:17" ht="63.75">
      <c r="A65" s="158" t="s">
        <v>257</v>
      </c>
      <c r="B65" s="158" t="s">
        <v>250</v>
      </c>
      <c r="C65" s="431"/>
      <c r="D65" s="432" t="s">
        <v>462</v>
      </c>
      <c r="E65" s="433">
        <v>2494500</v>
      </c>
      <c r="F65" s="434">
        <v>2494500</v>
      </c>
      <c r="G65" s="434"/>
      <c r="H65" s="434"/>
      <c r="I65" s="434"/>
      <c r="J65" s="433">
        <v>60000</v>
      </c>
      <c r="K65" s="434"/>
      <c r="L65" s="434"/>
      <c r="M65" s="434"/>
      <c r="N65" s="434">
        <v>60000</v>
      </c>
      <c r="O65" s="434">
        <v>60000</v>
      </c>
      <c r="P65" s="434">
        <v>60000</v>
      </c>
      <c r="Q65" s="433">
        <f t="shared" si="0"/>
        <v>2554500</v>
      </c>
    </row>
    <row r="66" spans="1:17" ht="25.5">
      <c r="A66" s="436" t="s">
        <v>258</v>
      </c>
      <c r="B66" s="436" t="s">
        <v>463</v>
      </c>
      <c r="C66" s="437" t="s">
        <v>149</v>
      </c>
      <c r="D66" s="438" t="s">
        <v>251</v>
      </c>
      <c r="E66" s="439">
        <v>2300</v>
      </c>
      <c r="F66" s="440">
        <v>2300</v>
      </c>
      <c r="G66" s="440"/>
      <c r="H66" s="440"/>
      <c r="I66" s="440"/>
      <c r="J66" s="439">
        <v>60000</v>
      </c>
      <c r="K66" s="440"/>
      <c r="L66" s="440"/>
      <c r="M66" s="440"/>
      <c r="N66" s="440">
        <v>60000</v>
      </c>
      <c r="O66" s="440">
        <v>60000</v>
      </c>
      <c r="P66" s="440">
        <v>60000</v>
      </c>
      <c r="Q66" s="439">
        <f t="shared" si="0"/>
        <v>62300</v>
      </c>
    </row>
    <row r="67" spans="1:17" ht="25.5">
      <c r="A67" s="436" t="s">
        <v>259</v>
      </c>
      <c r="B67" s="436" t="s">
        <v>464</v>
      </c>
      <c r="C67" s="437" t="s">
        <v>26</v>
      </c>
      <c r="D67" s="438" t="s">
        <v>465</v>
      </c>
      <c r="E67" s="439">
        <v>240800</v>
      </c>
      <c r="F67" s="440">
        <v>240800</v>
      </c>
      <c r="G67" s="440"/>
      <c r="H67" s="440"/>
      <c r="I67" s="440"/>
      <c r="J67" s="439"/>
      <c r="K67" s="440"/>
      <c r="L67" s="440"/>
      <c r="M67" s="440"/>
      <c r="N67" s="440"/>
      <c r="O67" s="440"/>
      <c r="P67" s="440"/>
      <c r="Q67" s="439">
        <f t="shared" si="0"/>
        <v>240800</v>
      </c>
    </row>
    <row r="68" spans="1:17" ht="38.25">
      <c r="A68" s="436" t="s">
        <v>260</v>
      </c>
      <c r="B68" s="436" t="s">
        <v>466</v>
      </c>
      <c r="C68" s="437" t="s">
        <v>26</v>
      </c>
      <c r="D68" s="438" t="s">
        <v>253</v>
      </c>
      <c r="E68" s="439">
        <v>2018100</v>
      </c>
      <c r="F68" s="440">
        <v>2018100</v>
      </c>
      <c r="G68" s="440"/>
      <c r="H68" s="440"/>
      <c r="I68" s="440"/>
      <c r="J68" s="439"/>
      <c r="K68" s="440"/>
      <c r="L68" s="440"/>
      <c r="M68" s="440"/>
      <c r="N68" s="440"/>
      <c r="O68" s="440"/>
      <c r="P68" s="440"/>
      <c r="Q68" s="439">
        <f t="shared" si="0"/>
        <v>2018100</v>
      </c>
    </row>
    <row r="69" spans="1:17" ht="38.25">
      <c r="A69" s="436" t="s">
        <v>261</v>
      </c>
      <c r="B69" s="436" t="s">
        <v>467</v>
      </c>
      <c r="C69" s="437" t="s">
        <v>26</v>
      </c>
      <c r="D69" s="438" t="s">
        <v>254</v>
      </c>
      <c r="E69" s="439">
        <v>233300</v>
      </c>
      <c r="F69" s="440">
        <v>233300</v>
      </c>
      <c r="G69" s="440"/>
      <c r="H69" s="440"/>
      <c r="I69" s="440"/>
      <c r="J69" s="439"/>
      <c r="K69" s="440"/>
      <c r="L69" s="440"/>
      <c r="M69" s="440"/>
      <c r="N69" s="440"/>
      <c r="O69" s="440"/>
      <c r="P69" s="440"/>
      <c r="Q69" s="439">
        <f t="shared" si="0"/>
        <v>233300</v>
      </c>
    </row>
    <row r="70" spans="1:17" ht="38.25">
      <c r="A70" s="158" t="s">
        <v>468</v>
      </c>
      <c r="B70" s="158" t="s">
        <v>469</v>
      </c>
      <c r="C70" s="431"/>
      <c r="D70" s="432" t="s">
        <v>470</v>
      </c>
      <c r="E70" s="433">
        <v>34935400</v>
      </c>
      <c r="F70" s="434">
        <v>34935400</v>
      </c>
      <c r="G70" s="434"/>
      <c r="H70" s="434"/>
      <c r="I70" s="434"/>
      <c r="J70" s="433"/>
      <c r="K70" s="434"/>
      <c r="L70" s="434"/>
      <c r="M70" s="434"/>
      <c r="N70" s="434"/>
      <c r="O70" s="434"/>
      <c r="P70" s="434"/>
      <c r="Q70" s="433">
        <f t="shared" si="0"/>
        <v>34935400</v>
      </c>
    </row>
    <row r="71" spans="1:17" ht="25.5">
      <c r="A71" s="436" t="s">
        <v>471</v>
      </c>
      <c r="B71" s="436" t="s">
        <v>472</v>
      </c>
      <c r="C71" s="437" t="s">
        <v>201</v>
      </c>
      <c r="D71" s="438" t="s">
        <v>473</v>
      </c>
      <c r="E71" s="439">
        <v>488800</v>
      </c>
      <c r="F71" s="440">
        <v>488800</v>
      </c>
      <c r="G71" s="440"/>
      <c r="H71" s="440"/>
      <c r="I71" s="440"/>
      <c r="J71" s="439"/>
      <c r="K71" s="440"/>
      <c r="L71" s="440"/>
      <c r="M71" s="440"/>
      <c r="N71" s="440"/>
      <c r="O71" s="440"/>
      <c r="P71" s="440"/>
      <c r="Q71" s="439">
        <f t="shared" si="0"/>
        <v>488800</v>
      </c>
    </row>
    <row r="72" spans="1:17" ht="12.75">
      <c r="A72" s="436" t="s">
        <v>474</v>
      </c>
      <c r="B72" s="436" t="s">
        <v>475</v>
      </c>
      <c r="C72" s="437" t="s">
        <v>201</v>
      </c>
      <c r="D72" s="438" t="s">
        <v>476</v>
      </c>
      <c r="E72" s="439">
        <v>113600</v>
      </c>
      <c r="F72" s="440">
        <v>113600</v>
      </c>
      <c r="G72" s="440"/>
      <c r="H72" s="440"/>
      <c r="I72" s="440"/>
      <c r="J72" s="439"/>
      <c r="K72" s="440"/>
      <c r="L72" s="440"/>
      <c r="M72" s="440"/>
      <c r="N72" s="440"/>
      <c r="O72" s="440"/>
      <c r="P72" s="440"/>
      <c r="Q72" s="439">
        <f t="shared" si="0"/>
        <v>113600</v>
      </c>
    </row>
    <row r="73" spans="1:17" ht="12.75">
      <c r="A73" s="436" t="s">
        <v>477</v>
      </c>
      <c r="B73" s="436" t="s">
        <v>478</v>
      </c>
      <c r="C73" s="437" t="s">
        <v>201</v>
      </c>
      <c r="D73" s="438" t="s">
        <v>479</v>
      </c>
      <c r="E73" s="439">
        <v>14686400</v>
      </c>
      <c r="F73" s="440">
        <v>14686400</v>
      </c>
      <c r="G73" s="440"/>
      <c r="H73" s="440"/>
      <c r="I73" s="440"/>
      <c r="J73" s="439"/>
      <c r="K73" s="440"/>
      <c r="L73" s="440"/>
      <c r="M73" s="440"/>
      <c r="N73" s="440"/>
      <c r="O73" s="440"/>
      <c r="P73" s="440"/>
      <c r="Q73" s="439">
        <f t="shared" si="0"/>
        <v>14686400</v>
      </c>
    </row>
    <row r="74" spans="1:17" ht="25.5">
      <c r="A74" s="436" t="s">
        <v>480</v>
      </c>
      <c r="B74" s="436" t="s">
        <v>481</v>
      </c>
      <c r="C74" s="437" t="s">
        <v>201</v>
      </c>
      <c r="D74" s="438" t="s">
        <v>482</v>
      </c>
      <c r="E74" s="439">
        <v>1946400</v>
      </c>
      <c r="F74" s="440">
        <v>1946400</v>
      </c>
      <c r="G74" s="440"/>
      <c r="H74" s="440"/>
      <c r="I74" s="440"/>
      <c r="J74" s="439"/>
      <c r="K74" s="440"/>
      <c r="L74" s="440"/>
      <c r="M74" s="440"/>
      <c r="N74" s="440"/>
      <c r="O74" s="440"/>
      <c r="P74" s="440"/>
      <c r="Q74" s="439">
        <f t="shared" si="0"/>
        <v>1946400</v>
      </c>
    </row>
    <row r="75" spans="1:17" ht="12.75">
      <c r="A75" s="436" t="s">
        <v>483</v>
      </c>
      <c r="B75" s="436" t="s">
        <v>484</v>
      </c>
      <c r="C75" s="437" t="s">
        <v>201</v>
      </c>
      <c r="D75" s="438" t="s">
        <v>485</v>
      </c>
      <c r="E75" s="439">
        <v>6188700</v>
      </c>
      <c r="F75" s="440">
        <v>6188700</v>
      </c>
      <c r="G75" s="440"/>
      <c r="H75" s="440"/>
      <c r="I75" s="440"/>
      <c r="J75" s="439"/>
      <c r="K75" s="440"/>
      <c r="L75" s="440"/>
      <c r="M75" s="440"/>
      <c r="N75" s="440"/>
      <c r="O75" s="440"/>
      <c r="P75" s="440"/>
      <c r="Q75" s="439">
        <f t="shared" si="0"/>
        <v>6188700</v>
      </c>
    </row>
    <row r="76" spans="1:17" ht="12.75">
      <c r="A76" s="436" t="s">
        <v>486</v>
      </c>
      <c r="B76" s="436" t="s">
        <v>487</v>
      </c>
      <c r="C76" s="437" t="s">
        <v>201</v>
      </c>
      <c r="D76" s="438" t="s">
        <v>488</v>
      </c>
      <c r="E76" s="439">
        <v>710500</v>
      </c>
      <c r="F76" s="440">
        <v>710500</v>
      </c>
      <c r="G76" s="440"/>
      <c r="H76" s="440"/>
      <c r="I76" s="440"/>
      <c r="J76" s="439"/>
      <c r="K76" s="440"/>
      <c r="L76" s="440"/>
      <c r="M76" s="440"/>
      <c r="N76" s="440"/>
      <c r="O76" s="440"/>
      <c r="P76" s="440"/>
      <c r="Q76" s="439">
        <f t="shared" si="0"/>
        <v>710500</v>
      </c>
    </row>
    <row r="77" spans="1:17" ht="25.5">
      <c r="A77" s="436" t="s">
        <v>489</v>
      </c>
      <c r="B77" s="436" t="s">
        <v>490</v>
      </c>
      <c r="C77" s="437" t="s">
        <v>201</v>
      </c>
      <c r="D77" s="438" t="s">
        <v>491</v>
      </c>
      <c r="E77" s="439">
        <v>10801000</v>
      </c>
      <c r="F77" s="440">
        <v>10801000</v>
      </c>
      <c r="G77" s="440"/>
      <c r="H77" s="440"/>
      <c r="I77" s="440"/>
      <c r="J77" s="439"/>
      <c r="K77" s="440"/>
      <c r="L77" s="440"/>
      <c r="M77" s="440"/>
      <c r="N77" s="440"/>
      <c r="O77" s="440"/>
      <c r="P77" s="440"/>
      <c r="Q77" s="439">
        <f aca="true" t="shared" si="1" ref="Q77:Q115">E77+J77</f>
        <v>10801000</v>
      </c>
    </row>
    <row r="78" spans="1:17" ht="38.25">
      <c r="A78" s="158" t="s">
        <v>492</v>
      </c>
      <c r="B78" s="158" t="s">
        <v>493</v>
      </c>
      <c r="C78" s="435" t="s">
        <v>26</v>
      </c>
      <c r="D78" s="432" t="s">
        <v>494</v>
      </c>
      <c r="E78" s="433">
        <v>41600</v>
      </c>
      <c r="F78" s="434">
        <v>41600</v>
      </c>
      <c r="G78" s="434"/>
      <c r="H78" s="434"/>
      <c r="I78" s="434"/>
      <c r="J78" s="433"/>
      <c r="K78" s="434"/>
      <c r="L78" s="434"/>
      <c r="M78" s="434"/>
      <c r="N78" s="434"/>
      <c r="O78" s="434"/>
      <c r="P78" s="434"/>
      <c r="Q78" s="433">
        <f t="shared" si="1"/>
        <v>41600</v>
      </c>
    </row>
    <row r="79" spans="1:17" ht="102">
      <c r="A79" s="158" t="s">
        <v>495</v>
      </c>
      <c r="B79" s="158" t="s">
        <v>496</v>
      </c>
      <c r="C79" s="431"/>
      <c r="D79" s="432" t="s">
        <v>497</v>
      </c>
      <c r="E79" s="433">
        <v>12172600</v>
      </c>
      <c r="F79" s="434">
        <v>12172600</v>
      </c>
      <c r="G79" s="434"/>
      <c r="H79" s="434"/>
      <c r="I79" s="434"/>
      <c r="J79" s="433"/>
      <c r="K79" s="434"/>
      <c r="L79" s="434"/>
      <c r="M79" s="434"/>
      <c r="N79" s="434"/>
      <c r="O79" s="434"/>
      <c r="P79" s="434"/>
      <c r="Q79" s="433">
        <f t="shared" si="1"/>
        <v>12172600</v>
      </c>
    </row>
    <row r="80" spans="1:17" ht="38.25">
      <c r="A80" s="436" t="s">
        <v>498</v>
      </c>
      <c r="B80" s="436" t="s">
        <v>499</v>
      </c>
      <c r="C80" s="437" t="s">
        <v>150</v>
      </c>
      <c r="D80" s="438" t="s">
        <v>500</v>
      </c>
      <c r="E80" s="439">
        <v>8727000</v>
      </c>
      <c r="F80" s="440">
        <v>8727000</v>
      </c>
      <c r="G80" s="440"/>
      <c r="H80" s="440"/>
      <c r="I80" s="440"/>
      <c r="J80" s="439"/>
      <c r="K80" s="440"/>
      <c r="L80" s="440"/>
      <c r="M80" s="440"/>
      <c r="N80" s="440"/>
      <c r="O80" s="440"/>
      <c r="P80" s="440"/>
      <c r="Q80" s="439">
        <f t="shared" si="1"/>
        <v>8727000</v>
      </c>
    </row>
    <row r="81" spans="1:17" ht="51">
      <c r="A81" s="436" t="s">
        <v>501</v>
      </c>
      <c r="B81" s="436" t="s">
        <v>502</v>
      </c>
      <c r="C81" s="437" t="s">
        <v>150</v>
      </c>
      <c r="D81" s="438" t="s">
        <v>503</v>
      </c>
      <c r="E81" s="439">
        <v>1443600</v>
      </c>
      <c r="F81" s="440">
        <v>1443600</v>
      </c>
      <c r="G81" s="440"/>
      <c r="H81" s="440"/>
      <c r="I81" s="440"/>
      <c r="J81" s="439"/>
      <c r="K81" s="440"/>
      <c r="L81" s="440"/>
      <c r="M81" s="440"/>
      <c r="N81" s="440"/>
      <c r="O81" s="440"/>
      <c r="P81" s="440"/>
      <c r="Q81" s="439">
        <f t="shared" si="1"/>
        <v>1443600</v>
      </c>
    </row>
    <row r="82" spans="1:17" ht="38.25">
      <c r="A82" s="436" t="s">
        <v>504</v>
      </c>
      <c r="B82" s="436" t="s">
        <v>505</v>
      </c>
      <c r="C82" s="437" t="s">
        <v>150</v>
      </c>
      <c r="D82" s="438" t="s">
        <v>506</v>
      </c>
      <c r="E82" s="439">
        <v>1890000</v>
      </c>
      <c r="F82" s="440">
        <v>1890000</v>
      </c>
      <c r="G82" s="440"/>
      <c r="H82" s="440"/>
      <c r="I82" s="440"/>
      <c r="J82" s="439"/>
      <c r="K82" s="440"/>
      <c r="L82" s="440"/>
      <c r="M82" s="440"/>
      <c r="N82" s="440"/>
      <c r="O82" s="440"/>
      <c r="P82" s="440"/>
      <c r="Q82" s="439">
        <f t="shared" si="1"/>
        <v>1890000</v>
      </c>
    </row>
    <row r="83" spans="1:17" ht="51">
      <c r="A83" s="436" t="s">
        <v>507</v>
      </c>
      <c r="B83" s="436" t="s">
        <v>508</v>
      </c>
      <c r="C83" s="437" t="s">
        <v>201</v>
      </c>
      <c r="D83" s="438" t="s">
        <v>509</v>
      </c>
      <c r="E83" s="439">
        <v>88000</v>
      </c>
      <c r="F83" s="440">
        <v>88000</v>
      </c>
      <c r="G83" s="440"/>
      <c r="H83" s="440"/>
      <c r="I83" s="440"/>
      <c r="J83" s="439"/>
      <c r="K83" s="440"/>
      <c r="L83" s="440"/>
      <c r="M83" s="440"/>
      <c r="N83" s="440"/>
      <c r="O83" s="440"/>
      <c r="P83" s="440"/>
      <c r="Q83" s="439">
        <f t="shared" si="1"/>
        <v>88000</v>
      </c>
    </row>
    <row r="84" spans="1:17" ht="51">
      <c r="A84" s="436" t="s">
        <v>510</v>
      </c>
      <c r="B84" s="436" t="s">
        <v>511</v>
      </c>
      <c r="C84" s="437" t="s">
        <v>150</v>
      </c>
      <c r="D84" s="438" t="s">
        <v>512</v>
      </c>
      <c r="E84" s="439">
        <v>24000</v>
      </c>
      <c r="F84" s="440">
        <v>24000</v>
      </c>
      <c r="G84" s="440"/>
      <c r="H84" s="440"/>
      <c r="I84" s="440"/>
      <c r="J84" s="439"/>
      <c r="K84" s="440"/>
      <c r="L84" s="440"/>
      <c r="M84" s="440"/>
      <c r="N84" s="440"/>
      <c r="O84" s="440"/>
      <c r="P84" s="440"/>
      <c r="Q84" s="439">
        <f t="shared" si="1"/>
        <v>24000</v>
      </c>
    </row>
    <row r="85" spans="1:17" ht="38.25">
      <c r="A85" s="158" t="s">
        <v>513</v>
      </c>
      <c r="B85" s="158" t="s">
        <v>514</v>
      </c>
      <c r="C85" s="435" t="s">
        <v>149</v>
      </c>
      <c r="D85" s="432" t="s">
        <v>515</v>
      </c>
      <c r="E85" s="433">
        <v>15300</v>
      </c>
      <c r="F85" s="434">
        <v>15300</v>
      </c>
      <c r="G85" s="434"/>
      <c r="H85" s="434"/>
      <c r="I85" s="434"/>
      <c r="J85" s="433"/>
      <c r="K85" s="434"/>
      <c r="L85" s="434"/>
      <c r="M85" s="434"/>
      <c r="N85" s="434"/>
      <c r="O85" s="434"/>
      <c r="P85" s="434"/>
      <c r="Q85" s="433">
        <f t="shared" si="1"/>
        <v>15300</v>
      </c>
    </row>
    <row r="86" spans="1:17" ht="63.75">
      <c r="A86" s="158" t="s">
        <v>516</v>
      </c>
      <c r="B86" s="158" t="s">
        <v>517</v>
      </c>
      <c r="C86" s="431"/>
      <c r="D86" s="432" t="s">
        <v>518</v>
      </c>
      <c r="E86" s="433">
        <v>10915740</v>
      </c>
      <c r="F86" s="434">
        <v>10915740</v>
      </c>
      <c r="G86" s="434">
        <v>7765900</v>
      </c>
      <c r="H86" s="434">
        <v>482300</v>
      </c>
      <c r="I86" s="434"/>
      <c r="J86" s="433">
        <v>655600</v>
      </c>
      <c r="K86" s="434">
        <v>649600</v>
      </c>
      <c r="L86" s="434"/>
      <c r="M86" s="434"/>
      <c r="N86" s="434">
        <v>6000</v>
      </c>
      <c r="O86" s="434">
        <v>6000</v>
      </c>
      <c r="P86" s="434">
        <v>6000</v>
      </c>
      <c r="Q86" s="433">
        <f t="shared" si="1"/>
        <v>11571340</v>
      </c>
    </row>
    <row r="87" spans="1:17" ht="51">
      <c r="A87" s="436" t="s">
        <v>262</v>
      </c>
      <c r="B87" s="436" t="s">
        <v>519</v>
      </c>
      <c r="C87" s="437" t="s">
        <v>197</v>
      </c>
      <c r="D87" s="438" t="s">
        <v>373</v>
      </c>
      <c r="E87" s="439">
        <v>10915740</v>
      </c>
      <c r="F87" s="440">
        <v>10915740</v>
      </c>
      <c r="G87" s="440">
        <v>7765900</v>
      </c>
      <c r="H87" s="440">
        <v>482300</v>
      </c>
      <c r="I87" s="440"/>
      <c r="J87" s="439">
        <v>655600</v>
      </c>
      <c r="K87" s="440">
        <v>649600</v>
      </c>
      <c r="L87" s="440"/>
      <c r="M87" s="440"/>
      <c r="N87" s="440">
        <v>6000</v>
      </c>
      <c r="O87" s="440">
        <v>6000</v>
      </c>
      <c r="P87" s="440">
        <v>6000</v>
      </c>
      <c r="Q87" s="439">
        <f t="shared" si="1"/>
        <v>11571340</v>
      </c>
    </row>
    <row r="88" spans="1:17" ht="89.25">
      <c r="A88" s="158" t="s">
        <v>315</v>
      </c>
      <c r="B88" s="158" t="s">
        <v>520</v>
      </c>
      <c r="C88" s="435" t="s">
        <v>150</v>
      </c>
      <c r="D88" s="432" t="s">
        <v>314</v>
      </c>
      <c r="E88" s="433">
        <v>285500</v>
      </c>
      <c r="F88" s="434">
        <v>285500</v>
      </c>
      <c r="G88" s="434"/>
      <c r="H88" s="434"/>
      <c r="I88" s="434"/>
      <c r="J88" s="433"/>
      <c r="K88" s="434"/>
      <c r="L88" s="434"/>
      <c r="M88" s="434"/>
      <c r="N88" s="434"/>
      <c r="O88" s="434"/>
      <c r="P88" s="434"/>
      <c r="Q88" s="433">
        <f t="shared" si="1"/>
        <v>285500</v>
      </c>
    </row>
    <row r="89" spans="1:17" ht="76.5">
      <c r="A89" s="158" t="s">
        <v>263</v>
      </c>
      <c r="B89" s="158" t="s">
        <v>521</v>
      </c>
      <c r="C89" s="435" t="s">
        <v>151</v>
      </c>
      <c r="D89" s="432" t="s">
        <v>522</v>
      </c>
      <c r="E89" s="433">
        <v>392500</v>
      </c>
      <c r="F89" s="434">
        <v>392500</v>
      </c>
      <c r="G89" s="434"/>
      <c r="H89" s="434"/>
      <c r="I89" s="434"/>
      <c r="J89" s="433"/>
      <c r="K89" s="434"/>
      <c r="L89" s="434"/>
      <c r="M89" s="434"/>
      <c r="N89" s="434"/>
      <c r="O89" s="434"/>
      <c r="P89" s="434"/>
      <c r="Q89" s="433">
        <f t="shared" si="1"/>
        <v>392500</v>
      </c>
    </row>
    <row r="90" spans="1:17" ht="12.75">
      <c r="A90" s="158" t="s">
        <v>279</v>
      </c>
      <c r="B90" s="158" t="s">
        <v>523</v>
      </c>
      <c r="C90" s="431"/>
      <c r="D90" s="434"/>
      <c r="E90" s="433">
        <v>61700</v>
      </c>
      <c r="F90" s="434">
        <v>61700</v>
      </c>
      <c r="G90" s="434"/>
      <c r="H90" s="434"/>
      <c r="I90" s="434"/>
      <c r="J90" s="433"/>
      <c r="K90" s="434"/>
      <c r="L90" s="434"/>
      <c r="M90" s="434"/>
      <c r="N90" s="434"/>
      <c r="O90" s="434"/>
      <c r="P90" s="434"/>
      <c r="Q90" s="433">
        <f t="shared" si="1"/>
        <v>61700</v>
      </c>
    </row>
    <row r="91" spans="1:17" ht="38.25">
      <c r="A91" s="436" t="s">
        <v>280</v>
      </c>
      <c r="B91" s="436" t="s">
        <v>524</v>
      </c>
      <c r="C91" s="437" t="s">
        <v>149</v>
      </c>
      <c r="D91" s="438" t="s">
        <v>525</v>
      </c>
      <c r="E91" s="439">
        <v>61700</v>
      </c>
      <c r="F91" s="440">
        <v>61700</v>
      </c>
      <c r="G91" s="440"/>
      <c r="H91" s="440"/>
      <c r="I91" s="440"/>
      <c r="J91" s="439"/>
      <c r="K91" s="440"/>
      <c r="L91" s="440"/>
      <c r="M91" s="440"/>
      <c r="N91" s="440"/>
      <c r="O91" s="440"/>
      <c r="P91" s="440"/>
      <c r="Q91" s="439">
        <f t="shared" si="1"/>
        <v>61700</v>
      </c>
    </row>
    <row r="92" spans="1:17" ht="102">
      <c r="A92" s="158" t="s">
        <v>526</v>
      </c>
      <c r="B92" s="158" t="s">
        <v>527</v>
      </c>
      <c r="C92" s="435" t="s">
        <v>201</v>
      </c>
      <c r="D92" s="432" t="s">
        <v>528</v>
      </c>
      <c r="E92" s="433">
        <v>1932800</v>
      </c>
      <c r="F92" s="434">
        <v>1932800</v>
      </c>
      <c r="G92" s="434"/>
      <c r="H92" s="434"/>
      <c r="I92" s="434"/>
      <c r="J92" s="433"/>
      <c r="K92" s="434"/>
      <c r="L92" s="434"/>
      <c r="M92" s="434"/>
      <c r="N92" s="434"/>
      <c r="O92" s="434"/>
      <c r="P92" s="434"/>
      <c r="Q92" s="433">
        <f t="shared" si="1"/>
        <v>1932800</v>
      </c>
    </row>
    <row r="93" spans="1:17" ht="12.75">
      <c r="A93" s="158" t="s">
        <v>354</v>
      </c>
      <c r="B93" s="158" t="s">
        <v>529</v>
      </c>
      <c r="C93" s="431"/>
      <c r="D93" s="432" t="s">
        <v>353</v>
      </c>
      <c r="E93" s="433">
        <v>45400</v>
      </c>
      <c r="F93" s="434">
        <v>45400</v>
      </c>
      <c r="G93" s="434"/>
      <c r="H93" s="434"/>
      <c r="I93" s="434"/>
      <c r="J93" s="433"/>
      <c r="K93" s="434"/>
      <c r="L93" s="434"/>
      <c r="M93" s="434"/>
      <c r="N93" s="434"/>
      <c r="O93" s="434"/>
      <c r="P93" s="434"/>
      <c r="Q93" s="433">
        <f t="shared" si="1"/>
        <v>45400</v>
      </c>
    </row>
    <row r="94" spans="1:17" ht="25.5">
      <c r="A94" s="436" t="s">
        <v>355</v>
      </c>
      <c r="B94" s="436" t="s">
        <v>530</v>
      </c>
      <c r="C94" s="437" t="s">
        <v>352</v>
      </c>
      <c r="D94" s="438" t="s">
        <v>351</v>
      </c>
      <c r="E94" s="439">
        <v>45400</v>
      </c>
      <c r="F94" s="440">
        <v>45400</v>
      </c>
      <c r="G94" s="440"/>
      <c r="H94" s="440"/>
      <c r="I94" s="440"/>
      <c r="J94" s="439"/>
      <c r="K94" s="440"/>
      <c r="L94" s="440"/>
      <c r="M94" s="440"/>
      <c r="N94" s="440"/>
      <c r="O94" s="440"/>
      <c r="P94" s="440"/>
      <c r="Q94" s="439">
        <f t="shared" si="1"/>
        <v>45400</v>
      </c>
    </row>
    <row r="95" spans="1:17" ht="38.25">
      <c r="A95" s="158" t="s">
        <v>178</v>
      </c>
      <c r="B95" s="159"/>
      <c r="C95" s="431"/>
      <c r="D95" s="432" t="s">
        <v>19</v>
      </c>
      <c r="E95" s="433">
        <v>7941600</v>
      </c>
      <c r="F95" s="434">
        <v>7941600</v>
      </c>
      <c r="G95" s="434">
        <v>5539000</v>
      </c>
      <c r="H95" s="434">
        <v>756500</v>
      </c>
      <c r="I95" s="434"/>
      <c r="J95" s="433">
        <v>391300</v>
      </c>
      <c r="K95" s="434">
        <v>64000</v>
      </c>
      <c r="L95" s="434">
        <v>13000</v>
      </c>
      <c r="M95" s="434"/>
      <c r="N95" s="434">
        <v>327300</v>
      </c>
      <c r="O95" s="434">
        <v>327300</v>
      </c>
      <c r="P95" s="434">
        <v>327300</v>
      </c>
      <c r="Q95" s="433">
        <f t="shared" si="1"/>
        <v>8332900</v>
      </c>
    </row>
    <row r="96" spans="1:17" ht="38.25">
      <c r="A96" s="158" t="s">
        <v>179</v>
      </c>
      <c r="B96" s="159"/>
      <c r="C96" s="431"/>
      <c r="D96" s="432" t="s">
        <v>19</v>
      </c>
      <c r="E96" s="433">
        <v>7941600</v>
      </c>
      <c r="F96" s="434">
        <v>7941600</v>
      </c>
      <c r="G96" s="434">
        <v>5539000</v>
      </c>
      <c r="H96" s="434">
        <v>756500</v>
      </c>
      <c r="I96" s="434"/>
      <c r="J96" s="433">
        <v>391300</v>
      </c>
      <c r="K96" s="434">
        <v>64000</v>
      </c>
      <c r="L96" s="434">
        <v>13000</v>
      </c>
      <c r="M96" s="434"/>
      <c r="N96" s="434">
        <v>327300</v>
      </c>
      <c r="O96" s="434">
        <v>327300</v>
      </c>
      <c r="P96" s="434">
        <v>327300</v>
      </c>
      <c r="Q96" s="433">
        <f t="shared" si="1"/>
        <v>8332900</v>
      </c>
    </row>
    <row r="97" spans="1:17" ht="51">
      <c r="A97" s="158" t="s">
        <v>531</v>
      </c>
      <c r="B97" s="158" t="s">
        <v>532</v>
      </c>
      <c r="C97" s="435" t="s">
        <v>208</v>
      </c>
      <c r="D97" s="432" t="s">
        <v>533</v>
      </c>
      <c r="E97" s="433">
        <v>1278300</v>
      </c>
      <c r="F97" s="434">
        <v>1278300</v>
      </c>
      <c r="G97" s="434">
        <v>874400</v>
      </c>
      <c r="H97" s="434">
        <v>165900</v>
      </c>
      <c r="I97" s="434"/>
      <c r="J97" s="433">
        <v>46400</v>
      </c>
      <c r="K97" s="434">
        <v>39500</v>
      </c>
      <c r="L97" s="434">
        <v>13000</v>
      </c>
      <c r="M97" s="434"/>
      <c r="N97" s="434">
        <v>6900</v>
      </c>
      <c r="O97" s="434">
        <v>6900</v>
      </c>
      <c r="P97" s="434">
        <v>6900</v>
      </c>
      <c r="Q97" s="433">
        <f t="shared" si="1"/>
        <v>1324700</v>
      </c>
    </row>
    <row r="98" spans="1:17" ht="12.75">
      <c r="A98" s="158" t="s">
        <v>534</v>
      </c>
      <c r="B98" s="158" t="s">
        <v>535</v>
      </c>
      <c r="C98" s="435" t="s">
        <v>536</v>
      </c>
      <c r="D98" s="432" t="s">
        <v>537</v>
      </c>
      <c r="E98" s="433">
        <v>4655200</v>
      </c>
      <c r="F98" s="434">
        <v>4655200</v>
      </c>
      <c r="G98" s="434">
        <v>3444300</v>
      </c>
      <c r="H98" s="434">
        <v>246500</v>
      </c>
      <c r="I98" s="434"/>
      <c r="J98" s="433">
        <v>39400</v>
      </c>
      <c r="K98" s="434">
        <v>15000</v>
      </c>
      <c r="L98" s="434"/>
      <c r="M98" s="434"/>
      <c r="N98" s="434">
        <v>24400</v>
      </c>
      <c r="O98" s="434">
        <v>24400</v>
      </c>
      <c r="P98" s="434">
        <v>24400</v>
      </c>
      <c r="Q98" s="433">
        <f t="shared" si="1"/>
        <v>4694600</v>
      </c>
    </row>
    <row r="99" spans="1:17" ht="38.25">
      <c r="A99" s="158" t="s">
        <v>538</v>
      </c>
      <c r="B99" s="158" t="s">
        <v>539</v>
      </c>
      <c r="C99" s="435" t="s">
        <v>540</v>
      </c>
      <c r="D99" s="432" t="s">
        <v>541</v>
      </c>
      <c r="E99" s="433">
        <v>1743800</v>
      </c>
      <c r="F99" s="434">
        <v>1743800</v>
      </c>
      <c r="G99" s="434">
        <v>1028300</v>
      </c>
      <c r="H99" s="434">
        <v>331200</v>
      </c>
      <c r="I99" s="434"/>
      <c r="J99" s="433">
        <v>9500</v>
      </c>
      <c r="K99" s="434">
        <v>9500</v>
      </c>
      <c r="L99" s="434"/>
      <c r="M99" s="434"/>
      <c r="N99" s="434"/>
      <c r="O99" s="434"/>
      <c r="P99" s="434"/>
      <c r="Q99" s="433">
        <f t="shared" si="1"/>
        <v>1753300</v>
      </c>
    </row>
    <row r="100" spans="1:17" ht="25.5">
      <c r="A100" s="158" t="s">
        <v>542</v>
      </c>
      <c r="B100" s="158" t="s">
        <v>543</v>
      </c>
      <c r="C100" s="431"/>
      <c r="D100" s="432" t="s">
        <v>544</v>
      </c>
      <c r="E100" s="433">
        <v>264300</v>
      </c>
      <c r="F100" s="434">
        <v>264300</v>
      </c>
      <c r="G100" s="434">
        <v>192000</v>
      </c>
      <c r="H100" s="434">
        <v>12900</v>
      </c>
      <c r="I100" s="434"/>
      <c r="J100" s="433"/>
      <c r="K100" s="434"/>
      <c r="L100" s="434"/>
      <c r="M100" s="434"/>
      <c r="N100" s="434"/>
      <c r="O100" s="434"/>
      <c r="P100" s="434"/>
      <c r="Q100" s="433">
        <f t="shared" si="1"/>
        <v>264300</v>
      </c>
    </row>
    <row r="101" spans="1:17" ht="25.5">
      <c r="A101" s="436" t="s">
        <v>545</v>
      </c>
      <c r="B101" s="436" t="s">
        <v>546</v>
      </c>
      <c r="C101" s="437" t="s">
        <v>547</v>
      </c>
      <c r="D101" s="438" t="s">
        <v>548</v>
      </c>
      <c r="E101" s="439">
        <v>264300</v>
      </c>
      <c r="F101" s="440">
        <v>264300</v>
      </c>
      <c r="G101" s="440">
        <v>192000</v>
      </c>
      <c r="H101" s="440">
        <v>12900</v>
      </c>
      <c r="I101" s="440"/>
      <c r="J101" s="439"/>
      <c r="K101" s="440"/>
      <c r="L101" s="440"/>
      <c r="M101" s="440"/>
      <c r="N101" s="440"/>
      <c r="O101" s="440"/>
      <c r="P101" s="440"/>
      <c r="Q101" s="439">
        <f t="shared" si="1"/>
        <v>264300</v>
      </c>
    </row>
    <row r="102" spans="1:17" ht="12.75">
      <c r="A102" s="158" t="s">
        <v>549</v>
      </c>
      <c r="B102" s="158" t="s">
        <v>423</v>
      </c>
      <c r="C102" s="431"/>
      <c r="D102" s="432" t="s">
        <v>424</v>
      </c>
      <c r="E102" s="433"/>
      <c r="F102" s="434"/>
      <c r="G102" s="434"/>
      <c r="H102" s="434"/>
      <c r="I102" s="434"/>
      <c r="J102" s="433">
        <v>296000</v>
      </c>
      <c r="K102" s="434"/>
      <c r="L102" s="434"/>
      <c r="M102" s="434"/>
      <c r="N102" s="434">
        <v>296000</v>
      </c>
      <c r="O102" s="434">
        <v>296000</v>
      </c>
      <c r="P102" s="434">
        <v>296000</v>
      </c>
      <c r="Q102" s="433">
        <f t="shared" si="1"/>
        <v>296000</v>
      </c>
    </row>
    <row r="103" spans="1:17" ht="38.25">
      <c r="A103" s="436" t="s">
        <v>320</v>
      </c>
      <c r="B103" s="436" t="s">
        <v>319</v>
      </c>
      <c r="C103" s="437" t="s">
        <v>210</v>
      </c>
      <c r="D103" s="438" t="s">
        <v>316</v>
      </c>
      <c r="E103" s="439"/>
      <c r="F103" s="440"/>
      <c r="G103" s="440"/>
      <c r="H103" s="440"/>
      <c r="I103" s="440"/>
      <c r="J103" s="439">
        <v>296000</v>
      </c>
      <c r="K103" s="440"/>
      <c r="L103" s="440"/>
      <c r="M103" s="440"/>
      <c r="N103" s="440">
        <v>296000</v>
      </c>
      <c r="O103" s="440">
        <v>296000</v>
      </c>
      <c r="P103" s="440">
        <v>296000</v>
      </c>
      <c r="Q103" s="439">
        <f t="shared" si="1"/>
        <v>296000</v>
      </c>
    </row>
    <row r="104" spans="1:17" ht="51">
      <c r="A104" s="158" t="s">
        <v>550</v>
      </c>
      <c r="B104" s="159"/>
      <c r="C104" s="431"/>
      <c r="D104" s="432" t="s">
        <v>79</v>
      </c>
      <c r="E104" s="433">
        <v>13893778.65</v>
      </c>
      <c r="F104" s="434">
        <v>13827075</v>
      </c>
      <c r="G104" s="434"/>
      <c r="H104" s="434"/>
      <c r="I104" s="434">
        <v>46703.65</v>
      </c>
      <c r="J104" s="433"/>
      <c r="K104" s="434"/>
      <c r="L104" s="434"/>
      <c r="M104" s="434"/>
      <c r="N104" s="434"/>
      <c r="O104" s="434"/>
      <c r="P104" s="434"/>
      <c r="Q104" s="433">
        <f t="shared" si="1"/>
        <v>13893778.65</v>
      </c>
    </row>
    <row r="105" spans="1:17" ht="51">
      <c r="A105" s="158" t="s">
        <v>264</v>
      </c>
      <c r="B105" s="159"/>
      <c r="C105" s="431"/>
      <c r="D105" s="432" t="s">
        <v>79</v>
      </c>
      <c r="E105" s="433">
        <v>13893778.65</v>
      </c>
      <c r="F105" s="434">
        <v>13827075</v>
      </c>
      <c r="G105" s="434"/>
      <c r="H105" s="434"/>
      <c r="I105" s="434">
        <v>46703.65</v>
      </c>
      <c r="J105" s="433"/>
      <c r="K105" s="434"/>
      <c r="L105" s="434"/>
      <c r="M105" s="434"/>
      <c r="N105" s="434"/>
      <c r="O105" s="434"/>
      <c r="P105" s="434"/>
      <c r="Q105" s="433">
        <f t="shared" si="1"/>
        <v>13893778.65</v>
      </c>
    </row>
    <row r="106" spans="1:17" ht="12.75">
      <c r="A106" s="158" t="s">
        <v>551</v>
      </c>
      <c r="B106" s="158" t="s">
        <v>552</v>
      </c>
      <c r="C106" s="435" t="s">
        <v>147</v>
      </c>
      <c r="D106" s="432" t="s">
        <v>553</v>
      </c>
      <c r="E106" s="433">
        <v>20000</v>
      </c>
      <c r="F106" s="434"/>
      <c r="G106" s="434"/>
      <c r="H106" s="434"/>
      <c r="I106" s="434"/>
      <c r="J106" s="433"/>
      <c r="K106" s="434"/>
      <c r="L106" s="434"/>
      <c r="M106" s="434"/>
      <c r="N106" s="434"/>
      <c r="O106" s="434"/>
      <c r="P106" s="434"/>
      <c r="Q106" s="433">
        <f t="shared" si="1"/>
        <v>20000</v>
      </c>
    </row>
    <row r="107" spans="1:17" ht="12.75">
      <c r="A107" s="158" t="s">
        <v>554</v>
      </c>
      <c r="B107" s="158" t="s">
        <v>555</v>
      </c>
      <c r="C107" s="435" t="s">
        <v>153</v>
      </c>
      <c r="D107" s="432" t="s">
        <v>381</v>
      </c>
      <c r="E107" s="433">
        <v>9507700</v>
      </c>
      <c r="F107" s="434">
        <v>9507700</v>
      </c>
      <c r="G107" s="434"/>
      <c r="H107" s="434"/>
      <c r="I107" s="434"/>
      <c r="J107" s="433"/>
      <c r="K107" s="434"/>
      <c r="L107" s="434"/>
      <c r="M107" s="434"/>
      <c r="N107" s="434"/>
      <c r="O107" s="434"/>
      <c r="P107" s="434"/>
      <c r="Q107" s="433">
        <f t="shared" si="1"/>
        <v>9507700</v>
      </c>
    </row>
    <row r="108" spans="1:17" ht="38.25">
      <c r="A108" s="158"/>
      <c r="B108" s="158"/>
      <c r="C108" s="435"/>
      <c r="D108" s="406" t="s">
        <v>556</v>
      </c>
      <c r="E108" s="407">
        <v>9507700</v>
      </c>
      <c r="F108" s="408">
        <v>9507700</v>
      </c>
      <c r="G108" s="434"/>
      <c r="H108" s="434"/>
      <c r="I108" s="434"/>
      <c r="J108" s="433"/>
      <c r="K108" s="434"/>
      <c r="L108" s="434"/>
      <c r="M108" s="434"/>
      <c r="N108" s="434"/>
      <c r="O108" s="434"/>
      <c r="P108" s="434"/>
      <c r="Q108" s="441">
        <v>9507700</v>
      </c>
    </row>
    <row r="109" spans="1:17" ht="81.75" customHeight="1">
      <c r="A109" s="158" t="s">
        <v>20</v>
      </c>
      <c r="B109" s="158" t="s">
        <v>21</v>
      </c>
      <c r="C109" s="435" t="s">
        <v>153</v>
      </c>
      <c r="D109" s="432" t="s">
        <v>631</v>
      </c>
      <c r="E109" s="433">
        <v>46703.65</v>
      </c>
      <c r="F109" s="434"/>
      <c r="G109" s="434"/>
      <c r="H109" s="434"/>
      <c r="I109" s="434">
        <v>46703.65</v>
      </c>
      <c r="J109" s="433"/>
      <c r="K109" s="434"/>
      <c r="L109" s="434"/>
      <c r="M109" s="434"/>
      <c r="N109" s="434"/>
      <c r="O109" s="434"/>
      <c r="P109" s="434"/>
      <c r="Q109" s="433">
        <f t="shared" si="1"/>
        <v>46703.65</v>
      </c>
    </row>
    <row r="110" spans="1:17" ht="12.75">
      <c r="A110" s="158" t="s">
        <v>557</v>
      </c>
      <c r="B110" s="158" t="s">
        <v>558</v>
      </c>
      <c r="C110" s="435" t="s">
        <v>153</v>
      </c>
      <c r="D110" s="432" t="s">
        <v>382</v>
      </c>
      <c r="E110" s="433">
        <v>819375</v>
      </c>
      <c r="F110" s="434">
        <v>819375</v>
      </c>
      <c r="G110" s="434"/>
      <c r="H110" s="434"/>
      <c r="I110" s="434"/>
      <c r="J110" s="433"/>
      <c r="K110" s="434"/>
      <c r="L110" s="434"/>
      <c r="M110" s="434"/>
      <c r="N110" s="434"/>
      <c r="O110" s="434"/>
      <c r="P110" s="434"/>
      <c r="Q110" s="433">
        <f t="shared" si="1"/>
        <v>819375</v>
      </c>
    </row>
    <row r="111" spans="1:17" ht="51">
      <c r="A111" s="158"/>
      <c r="B111" s="158"/>
      <c r="C111" s="435"/>
      <c r="D111" s="406" t="s">
        <v>559</v>
      </c>
      <c r="E111" s="441">
        <v>776000</v>
      </c>
      <c r="F111" s="442">
        <v>776000</v>
      </c>
      <c r="G111" s="434"/>
      <c r="H111" s="434"/>
      <c r="I111" s="434"/>
      <c r="J111" s="433"/>
      <c r="K111" s="434"/>
      <c r="L111" s="434"/>
      <c r="M111" s="434"/>
      <c r="N111" s="434"/>
      <c r="O111" s="434"/>
      <c r="P111" s="434"/>
      <c r="Q111" s="441">
        <v>776000</v>
      </c>
    </row>
    <row r="112" spans="1:17" ht="38.25">
      <c r="A112" s="158"/>
      <c r="B112" s="158"/>
      <c r="C112" s="435"/>
      <c r="D112" s="406" t="s">
        <v>560</v>
      </c>
      <c r="E112" s="407">
        <v>43375</v>
      </c>
      <c r="F112" s="408">
        <v>43375</v>
      </c>
      <c r="G112" s="434"/>
      <c r="H112" s="434"/>
      <c r="I112" s="434"/>
      <c r="J112" s="433"/>
      <c r="K112" s="434"/>
      <c r="L112" s="434"/>
      <c r="M112" s="434"/>
      <c r="N112" s="434"/>
      <c r="O112" s="434"/>
      <c r="P112" s="434"/>
      <c r="Q112" s="441">
        <v>43375</v>
      </c>
    </row>
    <row r="113" spans="1:17" ht="51">
      <c r="A113" s="158" t="s">
        <v>561</v>
      </c>
      <c r="B113" s="158" t="s">
        <v>562</v>
      </c>
      <c r="C113" s="435" t="s">
        <v>153</v>
      </c>
      <c r="D113" s="432" t="s">
        <v>563</v>
      </c>
      <c r="E113" s="433">
        <v>3500000</v>
      </c>
      <c r="F113" s="434">
        <v>3500000</v>
      </c>
      <c r="G113" s="434"/>
      <c r="H113" s="434"/>
      <c r="I113" s="434"/>
      <c r="J113" s="433"/>
      <c r="K113" s="434"/>
      <c r="L113" s="434"/>
      <c r="M113" s="434"/>
      <c r="N113" s="434"/>
      <c r="O113" s="434"/>
      <c r="P113" s="434"/>
      <c r="Q113" s="433">
        <f t="shared" si="1"/>
        <v>3500000</v>
      </c>
    </row>
    <row r="114" spans="1:17" ht="57.75" customHeight="1">
      <c r="A114" s="158"/>
      <c r="B114" s="158"/>
      <c r="C114" s="435"/>
      <c r="D114" s="443" t="s">
        <v>564</v>
      </c>
      <c r="E114" s="441">
        <v>3500000</v>
      </c>
      <c r="F114" s="442">
        <v>3500000</v>
      </c>
      <c r="G114" s="434"/>
      <c r="H114" s="434"/>
      <c r="I114" s="434"/>
      <c r="J114" s="433"/>
      <c r="K114" s="434"/>
      <c r="L114" s="434"/>
      <c r="M114" s="434"/>
      <c r="N114" s="434"/>
      <c r="O114" s="434"/>
      <c r="P114" s="434"/>
      <c r="Q114" s="441">
        <v>3500000</v>
      </c>
    </row>
    <row r="115" spans="1:17" ht="12.75">
      <c r="A115" s="161"/>
      <c r="B115" s="162" t="s">
        <v>196</v>
      </c>
      <c r="C115" s="444"/>
      <c r="D115" s="433" t="s">
        <v>184</v>
      </c>
      <c r="E115" s="433">
        <v>313198923.2</v>
      </c>
      <c r="F115" s="433">
        <v>313117219.55</v>
      </c>
      <c r="G115" s="433">
        <v>66876510</v>
      </c>
      <c r="H115" s="433">
        <v>10492848</v>
      </c>
      <c r="I115" s="433">
        <v>61703.65</v>
      </c>
      <c r="J115" s="433">
        <v>4038335.37</v>
      </c>
      <c r="K115" s="433">
        <v>2054300</v>
      </c>
      <c r="L115" s="433">
        <v>106100</v>
      </c>
      <c r="M115" s="433">
        <v>9000</v>
      </c>
      <c r="N115" s="433">
        <v>1984035.37</v>
      </c>
      <c r="O115" s="433">
        <v>1984035.37</v>
      </c>
      <c r="P115" s="433">
        <f>P13+P18+P37+P58+P95</f>
        <v>1918168.13</v>
      </c>
      <c r="Q115" s="433">
        <f t="shared" si="1"/>
        <v>317237258.57</v>
      </c>
    </row>
    <row r="118" spans="2:9" ht="12.75">
      <c r="B118" s="430" t="s">
        <v>383</v>
      </c>
      <c r="I118" s="430" t="s">
        <v>384</v>
      </c>
    </row>
  </sheetData>
  <sheetProtection/>
  <mergeCells count="24">
    <mergeCell ref="P8:P11"/>
    <mergeCell ref="Q8:Q11"/>
    <mergeCell ref="A8:A11"/>
    <mergeCell ref="B8:B11"/>
    <mergeCell ref="C8:C11"/>
    <mergeCell ref="D8:D11"/>
    <mergeCell ref="E9:E11"/>
    <mergeCell ref="F9:F11"/>
    <mergeCell ref="M2:O3"/>
    <mergeCell ref="J9:J11"/>
    <mergeCell ref="K9:K11"/>
    <mergeCell ref="L9:M9"/>
    <mergeCell ref="N9:N11"/>
    <mergeCell ref="J8:O8"/>
    <mergeCell ref="L10:L11"/>
    <mergeCell ref="M10:M11"/>
    <mergeCell ref="A5:Q5"/>
    <mergeCell ref="A6:Q6"/>
    <mergeCell ref="G9:H9"/>
    <mergeCell ref="I9:I11"/>
    <mergeCell ref="G10:G11"/>
    <mergeCell ref="H10:H11"/>
    <mergeCell ref="O10:O11"/>
    <mergeCell ref="E8:I8"/>
  </mergeCells>
  <printOptions/>
  <pageMargins left="0.23" right="0.34" top="0.38" bottom="0.26" header="0.35" footer="0.2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SheetLayoutView="100" zoomScalePageLayoutView="0" workbookViewId="0" topLeftCell="F1">
      <selection activeCell="M2" sqref="M2:Q2"/>
    </sheetView>
  </sheetViews>
  <sheetFormatPr defaultColWidth="9.33203125" defaultRowHeight="12.75"/>
  <cols>
    <col min="1" max="1" width="14" style="0" customWidth="1"/>
    <col min="2" max="2" width="12.33203125" style="0" customWidth="1"/>
    <col min="3" max="3" width="11.83203125" style="0" bestFit="1" customWidth="1"/>
    <col min="4" max="4" width="46.33203125" style="0" customWidth="1"/>
    <col min="5" max="5" width="16.83203125" style="0" customWidth="1"/>
    <col min="6" max="6" width="15.33203125" style="0" bestFit="1" customWidth="1"/>
    <col min="7" max="7" width="9.66015625" style="0" bestFit="1" customWidth="1"/>
    <col min="8" max="8" width="15.33203125" style="0" bestFit="1" customWidth="1"/>
    <col min="9" max="9" width="9.66015625" style="0" bestFit="1" customWidth="1"/>
    <col min="10" max="10" width="16.33203125" style="0" bestFit="1" customWidth="1"/>
    <col min="11" max="11" width="9.66015625" style="0" bestFit="1" customWidth="1"/>
    <col min="12" max="12" width="16.33203125" style="0" bestFit="1" customWidth="1"/>
    <col min="13" max="13" width="15.33203125" style="0" bestFit="1" customWidth="1"/>
    <col min="14" max="14" width="16.33203125" style="0" bestFit="1" customWidth="1"/>
    <col min="15" max="15" width="9.5" style="0" bestFit="1" customWidth="1"/>
    <col min="16" max="16" width="17.66015625" style="0" customWidth="1"/>
    <col min="17" max="17" width="0.1640625" style="0" customWidth="1"/>
  </cols>
  <sheetData>
    <row r="1" spans="1:13" ht="12.75">
      <c r="A1" t="s">
        <v>182</v>
      </c>
      <c r="M1" t="s">
        <v>185</v>
      </c>
    </row>
    <row r="2" spans="13:17" ht="48.75" customHeight="1">
      <c r="M2" s="475" t="s">
        <v>366</v>
      </c>
      <c r="N2" s="475"/>
      <c r="O2" s="475"/>
      <c r="P2" s="475"/>
      <c r="Q2" s="475"/>
    </row>
    <row r="5" spans="1:16" ht="12.75">
      <c r="A5" s="467" t="s">
        <v>219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</row>
    <row r="6" spans="1:16" ht="12.75">
      <c r="A6" s="467"/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</row>
    <row r="7" ht="12.75">
      <c r="P7" s="154" t="s">
        <v>183</v>
      </c>
    </row>
    <row r="8" spans="1:16" ht="12.75">
      <c r="A8" s="474" t="s">
        <v>186</v>
      </c>
      <c r="B8" s="474" t="s">
        <v>187</v>
      </c>
      <c r="C8" s="474" t="s">
        <v>188</v>
      </c>
      <c r="D8" s="469" t="s">
        <v>189</v>
      </c>
      <c r="E8" s="469" t="s">
        <v>190</v>
      </c>
      <c r="F8" s="469"/>
      <c r="G8" s="469"/>
      <c r="H8" s="469"/>
      <c r="I8" s="469" t="s">
        <v>191</v>
      </c>
      <c r="J8" s="469"/>
      <c r="K8" s="469"/>
      <c r="L8" s="469"/>
      <c r="M8" s="470" t="s">
        <v>192</v>
      </c>
      <c r="N8" s="469"/>
      <c r="O8" s="469"/>
      <c r="P8" s="469"/>
    </row>
    <row r="9" spans="1:16" ht="12.75">
      <c r="A9" s="469"/>
      <c r="B9" s="469"/>
      <c r="C9" s="469"/>
      <c r="D9" s="469"/>
      <c r="E9" s="469" t="s">
        <v>81</v>
      </c>
      <c r="F9" s="469" t="s">
        <v>82</v>
      </c>
      <c r="G9" s="155" t="s">
        <v>193</v>
      </c>
      <c r="H9" s="470" t="s">
        <v>194</v>
      </c>
      <c r="I9" s="469" t="s">
        <v>81</v>
      </c>
      <c r="J9" s="469" t="s">
        <v>82</v>
      </c>
      <c r="K9" s="155" t="s">
        <v>193</v>
      </c>
      <c r="L9" s="470" t="s">
        <v>194</v>
      </c>
      <c r="M9" s="470" t="s">
        <v>81</v>
      </c>
      <c r="N9" s="470" t="s">
        <v>82</v>
      </c>
      <c r="O9" s="156" t="s">
        <v>193</v>
      </c>
      <c r="P9" s="470" t="s">
        <v>194</v>
      </c>
    </row>
    <row r="10" spans="1:16" ht="12.75">
      <c r="A10" s="469"/>
      <c r="B10" s="469"/>
      <c r="C10" s="469"/>
      <c r="D10" s="469"/>
      <c r="E10" s="469"/>
      <c r="F10" s="469"/>
      <c r="G10" s="469" t="s">
        <v>195</v>
      </c>
      <c r="H10" s="469"/>
      <c r="I10" s="469"/>
      <c r="J10" s="469"/>
      <c r="K10" s="469" t="s">
        <v>195</v>
      </c>
      <c r="L10" s="469"/>
      <c r="M10" s="469"/>
      <c r="N10" s="469"/>
      <c r="O10" s="470" t="s">
        <v>195</v>
      </c>
      <c r="P10" s="469"/>
    </row>
    <row r="11" spans="1:16" ht="44.25" customHeight="1">
      <c r="A11" s="469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</row>
    <row r="12" spans="1:16" ht="12.75">
      <c r="A12" s="155">
        <v>1</v>
      </c>
      <c r="B12" s="155">
        <v>2</v>
      </c>
      <c r="C12" s="155">
        <v>3</v>
      </c>
      <c r="D12" s="155">
        <v>4</v>
      </c>
      <c r="E12" s="155">
        <v>5</v>
      </c>
      <c r="F12" s="155">
        <v>6</v>
      </c>
      <c r="G12" s="155">
        <v>7</v>
      </c>
      <c r="H12" s="156">
        <v>8</v>
      </c>
      <c r="I12" s="155">
        <v>9</v>
      </c>
      <c r="J12" s="155">
        <v>10</v>
      </c>
      <c r="K12" s="155">
        <v>11</v>
      </c>
      <c r="L12" s="156">
        <v>12</v>
      </c>
      <c r="M12" s="156">
        <v>13</v>
      </c>
      <c r="N12" s="156">
        <v>14</v>
      </c>
      <c r="O12" s="156">
        <v>15</v>
      </c>
      <c r="P12" s="156">
        <v>16</v>
      </c>
    </row>
    <row r="13" spans="1:16" ht="25.5">
      <c r="A13" s="158" t="s">
        <v>211</v>
      </c>
      <c r="B13" s="159"/>
      <c r="C13" s="159"/>
      <c r="D13" s="160" t="s">
        <v>139</v>
      </c>
      <c r="E13" s="164">
        <v>70000</v>
      </c>
      <c r="F13" s="164">
        <v>17000</v>
      </c>
      <c r="G13" s="164"/>
      <c r="H13" s="165">
        <v>87000</v>
      </c>
      <c r="I13" s="164"/>
      <c r="J13" s="164">
        <v>-17000</v>
      </c>
      <c r="K13" s="164"/>
      <c r="L13" s="165">
        <v>-17000</v>
      </c>
      <c r="M13" s="165">
        <v>70000</v>
      </c>
      <c r="N13" s="165"/>
      <c r="O13" s="165"/>
      <c r="P13" s="165">
        <v>70000</v>
      </c>
    </row>
    <row r="14" spans="1:16" ht="26.25" thickBot="1">
      <c r="A14" s="158" t="s">
        <v>212</v>
      </c>
      <c r="B14" s="159"/>
      <c r="C14" s="159"/>
      <c r="D14" s="160" t="s">
        <v>139</v>
      </c>
      <c r="E14" s="164">
        <v>70000</v>
      </c>
      <c r="F14" s="164">
        <v>17000</v>
      </c>
      <c r="G14" s="164"/>
      <c r="H14" s="165">
        <v>87000</v>
      </c>
      <c r="I14" s="164"/>
      <c r="J14" s="164">
        <v>-17000</v>
      </c>
      <c r="K14" s="164"/>
      <c r="L14" s="165">
        <v>-17000</v>
      </c>
      <c r="M14" s="165">
        <v>70000</v>
      </c>
      <c r="N14" s="165"/>
      <c r="O14" s="165"/>
      <c r="P14" s="165">
        <v>70000</v>
      </c>
    </row>
    <row r="15" spans="1:16" ht="19.5" thickBot="1">
      <c r="A15" s="158">
        <v>218800</v>
      </c>
      <c r="B15" s="169">
        <v>8800</v>
      </c>
      <c r="C15" s="170"/>
      <c r="D15" s="168" t="s">
        <v>220</v>
      </c>
      <c r="E15" s="164"/>
      <c r="F15" s="164"/>
      <c r="G15" s="164"/>
      <c r="H15" s="165"/>
      <c r="I15" s="164"/>
      <c r="J15" s="164"/>
      <c r="K15" s="164"/>
      <c r="L15" s="165"/>
      <c r="M15" s="165"/>
      <c r="N15" s="165"/>
      <c r="O15" s="165"/>
      <c r="P15" s="165"/>
    </row>
    <row r="16" spans="1:16" ht="38.25">
      <c r="A16" s="158" t="s">
        <v>214</v>
      </c>
      <c r="B16" s="159">
        <v>8830</v>
      </c>
      <c r="C16" s="159"/>
      <c r="D16" s="160" t="s">
        <v>213</v>
      </c>
      <c r="E16" s="164">
        <v>70000</v>
      </c>
      <c r="F16" s="164">
        <v>17000</v>
      </c>
      <c r="G16" s="164"/>
      <c r="H16" s="165">
        <v>87000</v>
      </c>
      <c r="I16" s="164"/>
      <c r="J16" s="164">
        <v>-17000</v>
      </c>
      <c r="K16" s="164"/>
      <c r="L16" s="165">
        <v>-17000</v>
      </c>
      <c r="M16" s="165">
        <v>70000</v>
      </c>
      <c r="N16" s="165"/>
      <c r="O16" s="165"/>
      <c r="P16" s="165">
        <v>70000</v>
      </c>
    </row>
    <row r="17" spans="1:16" ht="18">
      <c r="A17" s="158" t="s">
        <v>215</v>
      </c>
      <c r="B17" s="158">
        <v>8831</v>
      </c>
      <c r="C17" s="158" t="s">
        <v>151</v>
      </c>
      <c r="D17" s="157" t="s">
        <v>216</v>
      </c>
      <c r="E17" s="164">
        <v>70000</v>
      </c>
      <c r="F17" s="164">
        <v>17000</v>
      </c>
      <c r="G17" s="164"/>
      <c r="H17" s="165">
        <v>87000</v>
      </c>
      <c r="I17" s="164"/>
      <c r="J17" s="164"/>
      <c r="K17" s="164"/>
      <c r="L17" s="165"/>
      <c r="M17" s="165">
        <v>70000</v>
      </c>
      <c r="N17" s="165">
        <v>17000</v>
      </c>
      <c r="O17" s="165"/>
      <c r="P17" s="165">
        <v>87000</v>
      </c>
    </row>
    <row r="18" spans="1:16" ht="18">
      <c r="A18" s="158" t="s">
        <v>218</v>
      </c>
      <c r="B18" s="158">
        <v>8832</v>
      </c>
      <c r="C18" s="158" t="s">
        <v>151</v>
      </c>
      <c r="D18" s="157" t="s">
        <v>217</v>
      </c>
      <c r="E18" s="164"/>
      <c r="F18" s="164"/>
      <c r="G18" s="164"/>
      <c r="H18" s="165"/>
      <c r="I18" s="164"/>
      <c r="J18" s="164">
        <v>-17000</v>
      </c>
      <c r="K18" s="164"/>
      <c r="L18" s="165">
        <v>-17000</v>
      </c>
      <c r="M18" s="165"/>
      <c r="N18" s="165">
        <v>-17000</v>
      </c>
      <c r="O18" s="165"/>
      <c r="P18" s="165">
        <v>-17000</v>
      </c>
    </row>
    <row r="19" spans="1:16" ht="18">
      <c r="A19" s="161"/>
      <c r="B19" s="162" t="s">
        <v>196</v>
      </c>
      <c r="C19" s="161"/>
      <c r="D19" s="163" t="s">
        <v>184</v>
      </c>
      <c r="E19" s="165">
        <v>70000</v>
      </c>
      <c r="F19" s="165">
        <v>10000</v>
      </c>
      <c r="G19" s="165">
        <v>0</v>
      </c>
      <c r="H19" s="165">
        <v>80000</v>
      </c>
      <c r="I19" s="165">
        <v>0</v>
      </c>
      <c r="J19" s="165">
        <v>-10000</v>
      </c>
      <c r="K19" s="165">
        <v>0</v>
      </c>
      <c r="L19" s="165">
        <v>-10000</v>
      </c>
      <c r="M19" s="165">
        <v>70000</v>
      </c>
      <c r="N19" s="165">
        <v>0</v>
      </c>
      <c r="O19" s="165">
        <v>0</v>
      </c>
      <c r="P19" s="165">
        <v>70000</v>
      </c>
    </row>
    <row r="21" spans="6:13" ht="15.75">
      <c r="F21" s="232" t="s">
        <v>323</v>
      </c>
      <c r="G21" s="232"/>
      <c r="H21" s="232"/>
      <c r="I21" s="232"/>
      <c r="J21" s="232"/>
      <c r="K21" s="232"/>
      <c r="L21" s="232"/>
      <c r="M21" s="232"/>
    </row>
  </sheetData>
  <sheetProtection/>
  <mergeCells count="22">
    <mergeCell ref="M2:Q2"/>
    <mergeCell ref="D8:D11"/>
    <mergeCell ref="E8:H8"/>
    <mergeCell ref="I8:L8"/>
    <mergeCell ref="M8:P8"/>
    <mergeCell ref="E9:E11"/>
    <mergeCell ref="P9:P11"/>
    <mergeCell ref="G10:G11"/>
    <mergeCell ref="A5:P5"/>
    <mergeCell ref="A6:P6"/>
    <mergeCell ref="O10:O11"/>
    <mergeCell ref="J9:J11"/>
    <mergeCell ref="K10:K11"/>
    <mergeCell ref="M9:M11"/>
    <mergeCell ref="N9:N11"/>
    <mergeCell ref="L9:L11"/>
    <mergeCell ref="H9:H11"/>
    <mergeCell ref="I9:I11"/>
    <mergeCell ref="F9:F11"/>
    <mergeCell ref="A8:A11"/>
    <mergeCell ref="B8:B11"/>
    <mergeCell ref="C8:C11"/>
  </mergeCells>
  <printOptions/>
  <pageMargins left="0.33" right="0.3" top="0.49" bottom="1" header="0.5" footer="0.5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25"/>
  <sheetViews>
    <sheetView showGridLines="0" showZeros="0" view="pageBreakPreview" zoomScale="86" zoomScaleSheetLayoutView="86" zoomScalePageLayoutView="0" workbookViewId="0" topLeftCell="D37">
      <selection activeCell="T58" sqref="T58"/>
    </sheetView>
  </sheetViews>
  <sheetFormatPr defaultColWidth="9.16015625" defaultRowHeight="12.75"/>
  <cols>
    <col min="1" max="1" width="0.328125" style="43" hidden="1" customWidth="1"/>
    <col min="2" max="2" width="4.33203125" style="43" hidden="1" customWidth="1"/>
    <col min="3" max="3" width="1.171875" style="43" hidden="1" customWidth="1"/>
    <col min="4" max="4" width="21.5" style="43" customWidth="1"/>
    <col min="5" max="5" width="23.33203125" style="43" customWidth="1"/>
    <col min="6" max="6" width="21.5" style="43" customWidth="1"/>
    <col min="7" max="7" width="16" style="43" hidden="1" customWidth="1"/>
    <col min="8" max="10" width="0.1640625" style="43" hidden="1" customWidth="1"/>
    <col min="11" max="11" width="17" style="45" customWidth="1"/>
    <col min="12" max="12" width="7.83203125" style="45" customWidth="1"/>
    <col min="13" max="13" width="18" style="45" customWidth="1"/>
    <col min="14" max="14" width="17.16015625" style="45" customWidth="1"/>
    <col min="15" max="15" width="23.16015625" style="45" customWidth="1"/>
    <col min="16" max="16" width="13.16015625" style="43" customWidth="1"/>
    <col min="17" max="17" width="12.5" style="43" customWidth="1"/>
    <col min="18" max="18" width="18.33203125" style="43" customWidth="1"/>
    <col min="19" max="19" width="23.33203125" style="43" customWidth="1"/>
    <col min="20" max="20" width="18.66015625" style="43" customWidth="1"/>
    <col min="21" max="21" width="18.33203125" style="43" customWidth="1"/>
    <col min="22" max="22" width="21.33203125" style="43" customWidth="1"/>
    <col min="23" max="23" width="24.5" style="43" customWidth="1"/>
    <col min="24" max="24" width="21.33203125" style="43" customWidth="1"/>
    <col min="25" max="25" width="19.16015625" style="43" customWidth="1"/>
    <col min="26" max="26" width="19.33203125" style="43" customWidth="1"/>
    <col min="27" max="27" width="21.66015625" style="43" customWidth="1"/>
    <col min="28" max="28" width="19.33203125" style="43" customWidth="1"/>
    <col min="29" max="29" width="26.16015625" style="43" customWidth="1"/>
    <col min="30" max="30" width="37.33203125" style="43" customWidth="1"/>
    <col min="31" max="31" width="17.16015625" style="43" customWidth="1"/>
    <col min="32" max="32" width="20.16015625" style="43" customWidth="1"/>
    <col min="33" max="16384" width="9.16015625" style="43" customWidth="1"/>
  </cols>
  <sheetData>
    <row r="1" spans="4:5" ht="22.5" customHeight="1">
      <c r="D1" s="44"/>
      <c r="E1" s="44"/>
    </row>
    <row r="3" ht="21.75" customHeight="1"/>
    <row r="4" spans="4:17" ht="58.5" customHeight="1">
      <c r="D4" s="87"/>
      <c r="E4" s="88"/>
      <c r="F4" s="88"/>
      <c r="G4" s="88"/>
      <c r="H4" s="88"/>
      <c r="I4" s="88"/>
      <c r="J4" s="88"/>
      <c r="K4" s="452" t="s">
        <v>367</v>
      </c>
      <c r="L4" s="452"/>
      <c r="M4" s="452"/>
      <c r="N4" s="452"/>
      <c r="O4" s="452"/>
      <c r="P4" s="452"/>
      <c r="Q4" s="452"/>
    </row>
    <row r="5" spans="4:17" ht="18" customHeight="1">
      <c r="D5" s="87"/>
      <c r="E5" s="88"/>
      <c r="F5" s="88"/>
      <c r="G5" s="88"/>
      <c r="H5" s="88"/>
      <c r="I5" s="88"/>
      <c r="J5" s="88"/>
      <c r="K5" s="123"/>
      <c r="L5" s="123"/>
      <c r="M5" s="123"/>
      <c r="N5" s="123"/>
      <c r="O5" s="123"/>
      <c r="P5" s="123"/>
      <c r="Q5" s="123"/>
    </row>
    <row r="6" spans="1:17" ht="32.25" customHeight="1">
      <c r="A6" s="46"/>
      <c r="B6" s="46"/>
      <c r="C6" s="46"/>
      <c r="D6" s="445" t="s">
        <v>284</v>
      </c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</row>
    <row r="7" spans="1:17" ht="13.5" customHeight="1">
      <c r="A7" s="46"/>
      <c r="B7" s="46"/>
      <c r="C7" s="46"/>
      <c r="D7" s="89"/>
      <c r="E7" s="90"/>
      <c r="F7" s="90"/>
      <c r="G7" s="90"/>
      <c r="H7" s="90"/>
      <c r="I7" s="90"/>
      <c r="J7" s="90"/>
      <c r="K7" s="91"/>
      <c r="L7" s="92"/>
      <c r="M7" s="92"/>
      <c r="N7" s="92"/>
      <c r="O7" s="92"/>
      <c r="P7" s="93"/>
      <c r="Q7" s="94" t="s">
        <v>134</v>
      </c>
    </row>
    <row r="8" spans="1:17" ht="53.25" customHeight="1">
      <c r="A8" s="46"/>
      <c r="B8" s="46"/>
      <c r="C8" s="46"/>
      <c r="D8" s="482" t="s">
        <v>83</v>
      </c>
      <c r="E8" s="482" t="s">
        <v>84</v>
      </c>
      <c r="F8" s="485" t="s">
        <v>132</v>
      </c>
      <c r="G8" s="486"/>
      <c r="H8" s="486"/>
      <c r="I8" s="486"/>
      <c r="J8" s="486"/>
      <c r="K8" s="487" t="s">
        <v>133</v>
      </c>
      <c r="L8" s="488"/>
      <c r="M8" s="488"/>
      <c r="N8" s="488"/>
      <c r="O8" s="488"/>
      <c r="P8" s="488"/>
      <c r="Q8" s="489"/>
    </row>
    <row r="9" spans="1:17" s="50" customFormat="1" ht="18" customHeight="1" hidden="1">
      <c r="A9" s="47" t="s">
        <v>90</v>
      </c>
      <c r="B9" s="48" t="s">
        <v>80</v>
      </c>
      <c r="C9" s="49">
        <v>0</v>
      </c>
      <c r="D9" s="483"/>
      <c r="E9" s="483"/>
      <c r="F9" s="446" t="s">
        <v>322</v>
      </c>
      <c r="G9" s="447"/>
      <c r="H9" s="448"/>
      <c r="I9" s="95"/>
      <c r="J9" s="96"/>
      <c r="K9" s="490"/>
      <c r="L9" s="491"/>
      <c r="M9" s="491"/>
      <c r="N9" s="491"/>
      <c r="O9" s="491"/>
      <c r="P9" s="491"/>
      <c r="Q9" s="492"/>
    </row>
    <row r="10" spans="1:17" s="50" customFormat="1" ht="33" customHeight="1">
      <c r="A10" s="47" t="s">
        <v>86</v>
      </c>
      <c r="B10" s="48" t="s">
        <v>80</v>
      </c>
      <c r="C10" s="49">
        <v>0</v>
      </c>
      <c r="D10" s="483"/>
      <c r="E10" s="483"/>
      <c r="F10" s="449"/>
      <c r="G10" s="450"/>
      <c r="H10" s="451"/>
      <c r="I10" s="96"/>
      <c r="J10" s="96"/>
      <c r="K10" s="453" t="s">
        <v>162</v>
      </c>
      <c r="L10" s="495"/>
      <c r="M10" s="495"/>
      <c r="N10" s="495"/>
      <c r="O10" s="495"/>
      <c r="P10" s="453" t="s">
        <v>163</v>
      </c>
      <c r="Q10" s="454"/>
    </row>
    <row r="11" spans="1:17" s="50" customFormat="1" ht="266.25" customHeight="1">
      <c r="A11" s="47" t="s">
        <v>91</v>
      </c>
      <c r="B11" s="48" t="s">
        <v>80</v>
      </c>
      <c r="C11" s="49">
        <v>0</v>
      </c>
      <c r="D11" s="484"/>
      <c r="E11" s="484"/>
      <c r="F11" s="479"/>
      <c r="G11" s="480"/>
      <c r="H11" s="481"/>
      <c r="I11" s="97"/>
      <c r="J11" s="97"/>
      <c r="K11" s="493" t="s">
        <v>365</v>
      </c>
      <c r="L11" s="494"/>
      <c r="M11" s="121" t="s">
        <v>374</v>
      </c>
      <c r="N11" s="121" t="s">
        <v>285</v>
      </c>
      <c r="O11" s="122" t="s">
        <v>565</v>
      </c>
      <c r="P11" s="121"/>
      <c r="Q11" s="98" t="s">
        <v>92</v>
      </c>
    </row>
    <row r="12" spans="1:17" s="50" customFormat="1" ht="22.5" customHeight="1">
      <c r="A12" s="47"/>
      <c r="B12" s="48"/>
      <c r="C12" s="49"/>
      <c r="D12" s="99">
        <v>25315501000</v>
      </c>
      <c r="E12" s="100" t="s">
        <v>101</v>
      </c>
      <c r="F12" s="140">
        <v>642200</v>
      </c>
      <c r="G12" s="141" t="e">
        <v>#REF!</v>
      </c>
      <c r="H12" s="101"/>
      <c r="I12" s="101"/>
      <c r="J12" s="101"/>
      <c r="K12" s="478"/>
      <c r="L12" s="459"/>
      <c r="M12" s="392"/>
      <c r="N12" s="102"/>
      <c r="O12" s="125"/>
      <c r="P12" s="103"/>
      <c r="Q12" s="103"/>
    </row>
    <row r="13" spans="1:17" s="50" customFormat="1" ht="22.5" customHeight="1">
      <c r="A13" s="47"/>
      <c r="B13" s="48"/>
      <c r="C13" s="49"/>
      <c r="D13" s="99">
        <v>25315502000</v>
      </c>
      <c r="E13" s="100" t="s">
        <v>102</v>
      </c>
      <c r="F13" s="142">
        <v>204500</v>
      </c>
      <c r="G13" s="143" t="e">
        <v>#REF!</v>
      </c>
      <c r="H13" s="104"/>
      <c r="I13" s="104"/>
      <c r="J13" s="104"/>
      <c r="K13" s="478"/>
      <c r="L13" s="459"/>
      <c r="M13" s="102"/>
      <c r="N13" s="102"/>
      <c r="O13" s="125"/>
      <c r="P13" s="103"/>
      <c r="Q13" s="103"/>
    </row>
    <row r="14" spans="1:17" s="50" customFormat="1" ht="22.5" customHeight="1">
      <c r="A14" s="47"/>
      <c r="B14" s="48"/>
      <c r="C14" s="49"/>
      <c r="D14" s="99">
        <v>25315503000</v>
      </c>
      <c r="E14" s="100" t="s">
        <v>103</v>
      </c>
      <c r="F14" s="142">
        <v>52100</v>
      </c>
      <c r="G14" s="143" t="e">
        <v>#REF!</v>
      </c>
      <c r="H14" s="104"/>
      <c r="I14" s="104"/>
      <c r="J14" s="104"/>
      <c r="K14" s="478"/>
      <c r="L14" s="459"/>
      <c r="M14" s="102"/>
      <c r="N14" s="102"/>
      <c r="O14" s="125"/>
      <c r="P14" s="103"/>
      <c r="Q14" s="103"/>
    </row>
    <row r="15" spans="1:17" s="50" customFormat="1" ht="22.5" customHeight="1">
      <c r="A15" s="47"/>
      <c r="B15" s="48"/>
      <c r="C15" s="49"/>
      <c r="D15" s="99">
        <v>25315505000</v>
      </c>
      <c r="E15" s="100" t="s">
        <v>104</v>
      </c>
      <c r="F15" s="142">
        <v>331800</v>
      </c>
      <c r="G15" s="143" t="e">
        <v>#REF!</v>
      </c>
      <c r="H15" s="104"/>
      <c r="I15" s="104"/>
      <c r="J15" s="104"/>
      <c r="K15" s="478"/>
      <c r="L15" s="459"/>
      <c r="M15" s="102"/>
      <c r="N15" s="102"/>
      <c r="O15" s="125"/>
      <c r="P15" s="103"/>
      <c r="Q15" s="103"/>
    </row>
    <row r="16" spans="1:17" s="50" customFormat="1" ht="22.5" customHeight="1">
      <c r="A16" s="47"/>
      <c r="B16" s="48"/>
      <c r="C16" s="49"/>
      <c r="D16" s="99">
        <v>25315508000</v>
      </c>
      <c r="E16" s="100" t="s">
        <v>105</v>
      </c>
      <c r="F16" s="142">
        <v>591600</v>
      </c>
      <c r="G16" s="143" t="e">
        <v>#REF!</v>
      </c>
      <c r="H16" s="104"/>
      <c r="I16" s="104"/>
      <c r="J16" s="104"/>
      <c r="K16" s="478"/>
      <c r="L16" s="459"/>
      <c r="M16" s="102"/>
      <c r="N16" s="102"/>
      <c r="O16" s="125"/>
      <c r="P16" s="103"/>
      <c r="Q16" s="103"/>
    </row>
    <row r="17" spans="1:17" s="50" customFormat="1" ht="22.5" customHeight="1">
      <c r="A17" s="47"/>
      <c r="B17" s="48"/>
      <c r="C17" s="49"/>
      <c r="D17" s="99">
        <v>25315509000</v>
      </c>
      <c r="E17" s="100" t="s">
        <v>106</v>
      </c>
      <c r="F17" s="142">
        <v>70900</v>
      </c>
      <c r="G17" s="143" t="e">
        <v>#REF!</v>
      </c>
      <c r="H17" s="104"/>
      <c r="I17" s="104"/>
      <c r="J17" s="104"/>
      <c r="K17" s="478"/>
      <c r="L17" s="459"/>
      <c r="M17" s="102"/>
      <c r="N17" s="102"/>
      <c r="O17" s="125"/>
      <c r="P17" s="103"/>
      <c r="Q17" s="103"/>
    </row>
    <row r="18" spans="1:17" s="50" customFormat="1" ht="22.5" customHeight="1">
      <c r="A18" s="47"/>
      <c r="B18" s="48"/>
      <c r="C18" s="49"/>
      <c r="D18" s="99">
        <v>25315511000</v>
      </c>
      <c r="E18" s="100" t="s">
        <v>107</v>
      </c>
      <c r="F18" s="142">
        <v>69100</v>
      </c>
      <c r="G18" s="143" t="e">
        <v>#REF!</v>
      </c>
      <c r="H18" s="104"/>
      <c r="I18" s="104"/>
      <c r="J18" s="104"/>
      <c r="K18" s="478"/>
      <c r="L18" s="459"/>
      <c r="M18" s="102"/>
      <c r="N18" s="102"/>
      <c r="O18" s="125"/>
      <c r="P18" s="103"/>
      <c r="Q18" s="103"/>
    </row>
    <row r="19" spans="1:17" s="50" customFormat="1" ht="22.5" customHeight="1">
      <c r="A19" s="47"/>
      <c r="B19" s="48"/>
      <c r="C19" s="49"/>
      <c r="D19" s="99">
        <v>25315512000</v>
      </c>
      <c r="E19" s="100" t="s">
        <v>108</v>
      </c>
      <c r="F19" s="142">
        <v>64500</v>
      </c>
      <c r="G19" s="143" t="e">
        <v>#REF!</v>
      </c>
      <c r="H19" s="104"/>
      <c r="I19" s="104"/>
      <c r="J19" s="104"/>
      <c r="K19" s="478">
        <v>16000</v>
      </c>
      <c r="L19" s="459"/>
      <c r="M19" s="102"/>
      <c r="N19" s="102"/>
      <c r="O19" s="125"/>
      <c r="P19" s="103"/>
      <c r="Q19" s="103"/>
    </row>
    <row r="20" spans="1:17" s="50" customFormat="1" ht="22.5" customHeight="1">
      <c r="A20" s="47"/>
      <c r="B20" s="48"/>
      <c r="C20" s="49"/>
      <c r="D20" s="99">
        <v>25315513000</v>
      </c>
      <c r="E20" s="100" t="s">
        <v>109</v>
      </c>
      <c r="F20" s="142">
        <v>157700</v>
      </c>
      <c r="G20" s="143" t="e">
        <v>#REF!</v>
      </c>
      <c r="H20" s="104"/>
      <c r="I20" s="104"/>
      <c r="J20" s="104"/>
      <c r="K20" s="478"/>
      <c r="L20" s="459"/>
      <c r="M20" s="102"/>
      <c r="N20" s="102"/>
      <c r="O20" s="125"/>
      <c r="P20" s="103"/>
      <c r="Q20" s="103"/>
    </row>
    <row r="21" spans="1:17" s="50" customFormat="1" ht="22.5" customHeight="1">
      <c r="A21" s="47"/>
      <c r="B21" s="48"/>
      <c r="C21" s="49"/>
      <c r="D21" s="99">
        <v>25315514000</v>
      </c>
      <c r="E21" s="100" t="s">
        <v>110</v>
      </c>
      <c r="F21" s="142">
        <v>521500</v>
      </c>
      <c r="G21" s="143" t="e">
        <v>#REF!</v>
      </c>
      <c r="H21" s="104"/>
      <c r="I21" s="104"/>
      <c r="J21" s="104"/>
      <c r="K21" s="478"/>
      <c r="L21" s="459"/>
      <c r="M21" s="102"/>
      <c r="N21" s="102"/>
      <c r="O21" s="125"/>
      <c r="P21" s="103"/>
      <c r="Q21" s="103"/>
    </row>
    <row r="22" spans="1:17" s="50" customFormat="1" ht="22.5" customHeight="1">
      <c r="A22" s="47"/>
      <c r="B22" s="48"/>
      <c r="C22" s="49"/>
      <c r="D22" s="99">
        <v>25315515000</v>
      </c>
      <c r="E22" s="100" t="s">
        <v>111</v>
      </c>
      <c r="F22" s="142">
        <v>320200</v>
      </c>
      <c r="G22" s="143" t="e">
        <v>#REF!</v>
      </c>
      <c r="H22" s="104"/>
      <c r="I22" s="104"/>
      <c r="J22" s="104"/>
      <c r="K22" s="478">
        <v>90000</v>
      </c>
      <c r="L22" s="459"/>
      <c r="M22" s="102"/>
      <c r="N22" s="102"/>
      <c r="O22" s="125"/>
      <c r="P22" s="103"/>
      <c r="Q22" s="103"/>
    </row>
    <row r="23" spans="1:17" s="50" customFormat="1" ht="22.5" customHeight="1">
      <c r="A23" s="47"/>
      <c r="B23" s="48"/>
      <c r="C23" s="49"/>
      <c r="D23" s="99">
        <v>25315516000</v>
      </c>
      <c r="E23" s="100" t="s">
        <v>112</v>
      </c>
      <c r="F23" s="142">
        <v>68200</v>
      </c>
      <c r="G23" s="143" t="e">
        <v>#REF!</v>
      </c>
      <c r="H23" s="104"/>
      <c r="I23" s="104"/>
      <c r="J23" s="104"/>
      <c r="K23" s="478"/>
      <c r="L23" s="459"/>
      <c r="M23" s="102"/>
      <c r="N23" s="102"/>
      <c r="O23" s="125"/>
      <c r="P23" s="103"/>
      <c r="Q23" s="103"/>
    </row>
    <row r="24" spans="1:17" s="50" customFormat="1" ht="22.5" customHeight="1">
      <c r="A24" s="47"/>
      <c r="B24" s="48"/>
      <c r="C24" s="49"/>
      <c r="D24" s="99">
        <v>25315517000</v>
      </c>
      <c r="E24" s="100" t="s">
        <v>113</v>
      </c>
      <c r="F24" s="144">
        <v>37300</v>
      </c>
      <c r="G24" s="143" t="e">
        <v>#REF!</v>
      </c>
      <c r="H24" s="104">
        <v>29000</v>
      </c>
      <c r="I24" s="104"/>
      <c r="J24" s="104"/>
      <c r="K24" s="478"/>
      <c r="L24" s="459"/>
      <c r="M24" s="102"/>
      <c r="N24" s="102"/>
      <c r="O24" s="125"/>
      <c r="P24" s="103"/>
      <c r="Q24" s="103"/>
    </row>
    <row r="25" spans="1:17" s="50" customFormat="1" ht="22.5" customHeight="1">
      <c r="A25" s="47"/>
      <c r="B25" s="48"/>
      <c r="C25" s="49"/>
      <c r="D25" s="99">
        <v>25315518000</v>
      </c>
      <c r="E25" s="127" t="s">
        <v>114</v>
      </c>
      <c r="F25" s="403">
        <v>271200</v>
      </c>
      <c r="G25" s="143" t="e">
        <v>#REF!</v>
      </c>
      <c r="H25" s="104"/>
      <c r="I25" s="104"/>
      <c r="J25" s="104"/>
      <c r="K25" s="460">
        <v>100000</v>
      </c>
      <c r="L25" s="461"/>
      <c r="M25" s="102"/>
      <c r="N25" s="102"/>
      <c r="O25" s="125"/>
      <c r="P25" s="103"/>
      <c r="Q25" s="103"/>
    </row>
    <row r="26" spans="1:17" s="50" customFormat="1" ht="22.5" customHeight="1">
      <c r="A26" s="47"/>
      <c r="B26" s="48"/>
      <c r="C26" s="49"/>
      <c r="D26" s="99">
        <v>25315519000</v>
      </c>
      <c r="E26" s="100" t="s">
        <v>115</v>
      </c>
      <c r="F26" s="140">
        <v>36800</v>
      </c>
      <c r="G26" s="143" t="e">
        <v>#REF!</v>
      </c>
      <c r="H26" s="104"/>
      <c r="I26" s="104"/>
      <c r="J26" s="104"/>
      <c r="K26" s="478"/>
      <c r="L26" s="459"/>
      <c r="M26" s="102"/>
      <c r="N26" s="102"/>
      <c r="O26" s="125"/>
      <c r="P26" s="103"/>
      <c r="Q26" s="103"/>
    </row>
    <row r="27" spans="1:17" s="50" customFormat="1" ht="22.5" customHeight="1">
      <c r="A27" s="47"/>
      <c r="B27" s="48"/>
      <c r="C27" s="49"/>
      <c r="D27" s="99">
        <v>25315520000</v>
      </c>
      <c r="E27" s="100" t="s">
        <v>116</v>
      </c>
      <c r="F27" s="142">
        <v>39400</v>
      </c>
      <c r="G27" s="143" t="e">
        <v>#REF!</v>
      </c>
      <c r="H27" s="104"/>
      <c r="I27" s="104"/>
      <c r="J27" s="104"/>
      <c r="K27" s="478"/>
      <c r="L27" s="459"/>
      <c r="M27" s="102"/>
      <c r="N27" s="102"/>
      <c r="O27" s="125"/>
      <c r="P27" s="103"/>
      <c r="Q27" s="103"/>
    </row>
    <row r="28" spans="1:17" s="50" customFormat="1" ht="22.5" customHeight="1">
      <c r="A28" s="47"/>
      <c r="B28" s="48"/>
      <c r="C28" s="49"/>
      <c r="D28" s="99">
        <v>25315521000</v>
      </c>
      <c r="E28" s="100" t="s">
        <v>117</v>
      </c>
      <c r="F28" s="142">
        <v>37400</v>
      </c>
      <c r="G28" s="143" t="e">
        <v>#REF!</v>
      </c>
      <c r="H28" s="104"/>
      <c r="I28" s="104"/>
      <c r="J28" s="104"/>
      <c r="K28" s="478"/>
      <c r="L28" s="459"/>
      <c r="M28" s="102"/>
      <c r="N28" s="102"/>
      <c r="O28" s="125"/>
      <c r="P28" s="103"/>
      <c r="Q28" s="103"/>
    </row>
    <row r="29" spans="1:17" s="50" customFormat="1" ht="22.5" customHeight="1">
      <c r="A29" s="47"/>
      <c r="B29" s="48"/>
      <c r="C29" s="49"/>
      <c r="D29" s="99">
        <v>25315522000</v>
      </c>
      <c r="E29" s="100" t="s">
        <v>118</v>
      </c>
      <c r="F29" s="142">
        <v>0</v>
      </c>
      <c r="G29" s="143" t="e">
        <v>#REF!</v>
      </c>
      <c r="H29" s="104"/>
      <c r="I29" s="104"/>
      <c r="J29" s="104"/>
      <c r="K29" s="478"/>
      <c r="L29" s="459"/>
      <c r="M29" s="102"/>
      <c r="N29" s="102"/>
      <c r="O29" s="125"/>
      <c r="P29" s="103"/>
      <c r="Q29" s="103"/>
    </row>
    <row r="30" spans="1:17" s="50" customFormat="1" ht="22.5" customHeight="1">
      <c r="A30" s="47"/>
      <c r="B30" s="48"/>
      <c r="C30" s="49"/>
      <c r="D30" s="99">
        <v>25315523000</v>
      </c>
      <c r="E30" s="100" t="s">
        <v>119</v>
      </c>
      <c r="F30" s="142">
        <v>25400</v>
      </c>
      <c r="G30" s="143" t="e">
        <v>#REF!</v>
      </c>
      <c r="H30" s="104"/>
      <c r="I30" s="104"/>
      <c r="J30" s="104"/>
      <c r="K30" s="478"/>
      <c r="L30" s="459"/>
      <c r="M30" s="102"/>
      <c r="N30" s="102"/>
      <c r="O30" s="125"/>
      <c r="P30" s="103"/>
      <c r="Q30" s="103"/>
    </row>
    <row r="31" spans="1:17" s="50" customFormat="1" ht="22.5" customHeight="1">
      <c r="A31" s="47"/>
      <c r="B31" s="48"/>
      <c r="C31" s="49"/>
      <c r="D31" s="99">
        <v>25315526000</v>
      </c>
      <c r="E31" s="100" t="s">
        <v>120</v>
      </c>
      <c r="F31" s="142">
        <v>416900</v>
      </c>
      <c r="G31" s="143" t="e">
        <v>#REF!</v>
      </c>
      <c r="H31" s="104"/>
      <c r="I31" s="104"/>
      <c r="J31" s="104"/>
      <c r="K31" s="478"/>
      <c r="L31" s="459"/>
      <c r="M31" s="102"/>
      <c r="N31" s="102"/>
      <c r="O31" s="125"/>
      <c r="P31" s="103"/>
      <c r="Q31" s="103"/>
    </row>
    <row r="32" spans="1:17" s="50" customFormat="1" ht="22.5" customHeight="1">
      <c r="A32" s="47"/>
      <c r="B32" s="48"/>
      <c r="C32" s="49"/>
      <c r="D32" s="99">
        <v>25315527000</v>
      </c>
      <c r="E32" s="100" t="s">
        <v>121</v>
      </c>
      <c r="F32" s="142">
        <v>57600</v>
      </c>
      <c r="G32" s="143" t="e">
        <v>#REF!</v>
      </c>
      <c r="H32" s="104"/>
      <c r="I32" s="104"/>
      <c r="J32" s="104"/>
      <c r="K32" s="478"/>
      <c r="L32" s="459"/>
      <c r="M32" s="102"/>
      <c r="N32" s="102"/>
      <c r="O32" s="125"/>
      <c r="P32" s="103"/>
      <c r="Q32" s="103"/>
    </row>
    <row r="33" spans="1:17" s="50" customFormat="1" ht="22.5" customHeight="1">
      <c r="A33" s="47"/>
      <c r="B33" s="48"/>
      <c r="C33" s="49"/>
      <c r="D33" s="99">
        <v>25315529000</v>
      </c>
      <c r="E33" s="100" t="s">
        <v>122</v>
      </c>
      <c r="F33" s="142">
        <v>0</v>
      </c>
      <c r="G33" s="143" t="e">
        <v>#REF!</v>
      </c>
      <c r="H33" s="104"/>
      <c r="I33" s="104"/>
      <c r="J33" s="104"/>
      <c r="K33" s="478"/>
      <c r="L33" s="459"/>
      <c r="M33" s="102"/>
      <c r="N33" s="102"/>
      <c r="O33" s="125"/>
      <c r="P33" s="103"/>
      <c r="Q33" s="103"/>
    </row>
    <row r="34" spans="1:17" s="50" customFormat="1" ht="22.5" customHeight="1">
      <c r="A34" s="47"/>
      <c r="B34" s="48"/>
      <c r="C34" s="49"/>
      <c r="D34" s="99">
        <v>25315530000</v>
      </c>
      <c r="E34" s="100" t="s">
        <v>123</v>
      </c>
      <c r="F34" s="142">
        <v>68600</v>
      </c>
      <c r="G34" s="143" t="e">
        <v>#REF!</v>
      </c>
      <c r="H34" s="104"/>
      <c r="I34" s="104"/>
      <c r="J34" s="104"/>
      <c r="K34" s="478"/>
      <c r="L34" s="459"/>
      <c r="M34" s="102"/>
      <c r="N34" s="102"/>
      <c r="O34" s="125"/>
      <c r="P34" s="103"/>
      <c r="Q34" s="103"/>
    </row>
    <row r="35" spans="1:17" s="50" customFormat="1" ht="22.5" customHeight="1">
      <c r="A35" s="47"/>
      <c r="B35" s="48"/>
      <c r="C35" s="49"/>
      <c r="D35" s="99">
        <v>25315531000</v>
      </c>
      <c r="E35" s="100" t="s">
        <v>124</v>
      </c>
      <c r="F35" s="142">
        <v>281200</v>
      </c>
      <c r="G35" s="143" t="e">
        <v>#REF!</v>
      </c>
      <c r="H35" s="104"/>
      <c r="I35" s="104"/>
      <c r="J35" s="104"/>
      <c r="K35" s="478"/>
      <c r="L35" s="459"/>
      <c r="M35" s="102"/>
      <c r="N35" s="102"/>
      <c r="O35" s="125"/>
      <c r="P35" s="103"/>
      <c r="Q35" s="103"/>
    </row>
    <row r="36" spans="1:17" s="50" customFormat="1" ht="22.5" customHeight="1">
      <c r="A36" s="47"/>
      <c r="B36" s="48"/>
      <c r="C36" s="49"/>
      <c r="D36" s="99">
        <v>25315532000</v>
      </c>
      <c r="E36" s="100" t="s">
        <v>125</v>
      </c>
      <c r="F36" s="142">
        <v>63500</v>
      </c>
      <c r="G36" s="143" t="e">
        <v>#REF!</v>
      </c>
      <c r="H36" s="104"/>
      <c r="I36" s="104"/>
      <c r="J36" s="104"/>
      <c r="K36" s="478"/>
      <c r="L36" s="459"/>
      <c r="M36" s="102"/>
      <c r="N36" s="102"/>
      <c r="O36" s="125"/>
      <c r="P36" s="103"/>
      <c r="Q36" s="103"/>
    </row>
    <row r="37" spans="1:17" s="50" customFormat="1" ht="22.5" customHeight="1">
      <c r="A37" s="47"/>
      <c r="B37" s="48"/>
      <c r="C37" s="49"/>
      <c r="D37" s="99">
        <v>25315533000</v>
      </c>
      <c r="E37" s="100" t="s">
        <v>126</v>
      </c>
      <c r="F37" s="142">
        <v>406100</v>
      </c>
      <c r="G37" s="143" t="e">
        <v>#REF!</v>
      </c>
      <c r="H37" s="104"/>
      <c r="I37" s="104"/>
      <c r="J37" s="104"/>
      <c r="K37" s="478"/>
      <c r="L37" s="459"/>
      <c r="M37" s="102"/>
      <c r="N37" s="102"/>
      <c r="O37" s="125"/>
      <c r="P37" s="103"/>
      <c r="Q37" s="103"/>
    </row>
    <row r="38" spans="1:17" s="50" customFormat="1" ht="22.5" customHeight="1">
      <c r="A38" s="47"/>
      <c r="B38" s="48"/>
      <c r="C38" s="49"/>
      <c r="D38" s="99">
        <v>25315534000</v>
      </c>
      <c r="E38" s="100" t="s">
        <v>127</v>
      </c>
      <c r="F38" s="142">
        <v>91200</v>
      </c>
      <c r="G38" s="143" t="e">
        <v>#REF!</v>
      </c>
      <c r="H38" s="104"/>
      <c r="I38" s="104"/>
      <c r="J38" s="104"/>
      <c r="K38" s="478">
        <v>50000</v>
      </c>
      <c r="L38" s="459"/>
      <c r="M38" s="102"/>
      <c r="N38" s="102"/>
      <c r="O38" s="125"/>
      <c r="P38" s="103"/>
      <c r="Q38" s="103"/>
    </row>
    <row r="39" spans="1:17" s="50" customFormat="1" ht="22.5" customHeight="1">
      <c r="A39" s="47"/>
      <c r="B39" s="48"/>
      <c r="C39" s="49"/>
      <c r="D39" s="99">
        <v>25315535000</v>
      </c>
      <c r="E39" s="100" t="s">
        <v>128</v>
      </c>
      <c r="F39" s="142">
        <v>873400</v>
      </c>
      <c r="G39" s="143" t="e">
        <v>#REF!</v>
      </c>
      <c r="H39" s="104"/>
      <c r="I39" s="104"/>
      <c r="J39" s="104"/>
      <c r="K39" s="478"/>
      <c r="L39" s="459"/>
      <c r="M39" s="102"/>
      <c r="N39" s="102"/>
      <c r="O39" s="125"/>
      <c r="P39" s="103"/>
      <c r="Q39" s="103"/>
    </row>
    <row r="40" spans="1:17" ht="22.5" customHeight="1">
      <c r="A40" s="51" t="s">
        <v>85</v>
      </c>
      <c r="B40" s="52" t="s">
        <v>80</v>
      </c>
      <c r="C40" s="53">
        <v>0</v>
      </c>
      <c r="D40" s="99">
        <v>25315537000</v>
      </c>
      <c r="E40" s="100" t="s">
        <v>129</v>
      </c>
      <c r="F40" s="142">
        <v>328400</v>
      </c>
      <c r="G40" s="143" t="e">
        <v>#REF!</v>
      </c>
      <c r="H40" s="104"/>
      <c r="I40" s="104"/>
      <c r="J40" s="104"/>
      <c r="K40" s="478"/>
      <c r="L40" s="459"/>
      <c r="M40" s="102"/>
      <c r="N40" s="102"/>
      <c r="O40" s="125"/>
      <c r="P40" s="105"/>
      <c r="Q40" s="105"/>
    </row>
    <row r="41" spans="1:17" ht="22.5" customHeight="1">
      <c r="A41" s="54" t="s">
        <v>87</v>
      </c>
      <c r="B41" s="52" t="s">
        <v>80</v>
      </c>
      <c r="C41" s="53">
        <v>0</v>
      </c>
      <c r="D41" s="99">
        <v>25315538000</v>
      </c>
      <c r="E41" s="100" t="s">
        <v>130</v>
      </c>
      <c r="F41" s="142">
        <v>645900</v>
      </c>
      <c r="G41" s="143" t="e">
        <v>#REF!</v>
      </c>
      <c r="H41" s="104"/>
      <c r="I41" s="104"/>
      <c r="J41" s="104"/>
      <c r="K41" s="478"/>
      <c r="L41" s="459"/>
      <c r="M41" s="102"/>
      <c r="N41" s="102"/>
      <c r="O41" s="125"/>
      <c r="P41" s="105"/>
      <c r="Q41" s="105"/>
    </row>
    <row r="42" spans="1:17" ht="22.5" customHeight="1">
      <c r="A42" s="55" t="s">
        <v>89</v>
      </c>
      <c r="B42" s="52" t="s">
        <v>80</v>
      </c>
      <c r="C42" s="53">
        <v>0</v>
      </c>
      <c r="D42" s="462" t="s">
        <v>135</v>
      </c>
      <c r="E42" s="463"/>
      <c r="F42" s="455">
        <v>6774600</v>
      </c>
      <c r="G42" s="456"/>
      <c r="H42" s="106">
        <v>73000</v>
      </c>
      <c r="I42" s="107"/>
      <c r="J42" s="107"/>
      <c r="K42" s="457">
        <f>SUM(K12:K41)</f>
        <v>256000</v>
      </c>
      <c r="L42" s="458"/>
      <c r="M42" s="109"/>
      <c r="N42" s="109"/>
      <c r="O42" s="126"/>
      <c r="P42" s="105"/>
      <c r="Q42" s="105">
        <v>0</v>
      </c>
    </row>
    <row r="43" spans="1:17" ht="22.5" customHeight="1">
      <c r="A43" s="55" t="s">
        <v>88</v>
      </c>
      <c r="B43" s="52" t="s">
        <v>80</v>
      </c>
      <c r="C43" s="53">
        <v>0</v>
      </c>
      <c r="D43" s="99">
        <v>25315401000</v>
      </c>
      <c r="E43" s="100" t="s">
        <v>131</v>
      </c>
      <c r="F43" s="145">
        <v>2733100</v>
      </c>
      <c r="G43" s="145">
        <v>2690300</v>
      </c>
      <c r="H43" s="103"/>
      <c r="I43" s="110"/>
      <c r="J43" s="110"/>
      <c r="K43" s="478">
        <v>50000</v>
      </c>
      <c r="L43" s="459"/>
      <c r="M43" s="102"/>
      <c r="N43" s="102"/>
      <c r="O43" s="125"/>
      <c r="P43" s="105"/>
      <c r="Q43" s="105"/>
    </row>
    <row r="44" spans="1:32" s="59" customFormat="1" ht="22.5" customHeight="1">
      <c r="A44" s="56"/>
      <c r="B44" s="57"/>
      <c r="C44" s="58"/>
      <c r="D44" s="463" t="s">
        <v>136</v>
      </c>
      <c r="E44" s="463"/>
      <c r="F44" s="455">
        <v>2733100</v>
      </c>
      <c r="G44" s="497"/>
      <c r="H44" s="106"/>
      <c r="I44" s="107"/>
      <c r="J44" s="108">
        <v>0</v>
      </c>
      <c r="K44" s="457">
        <f>K43</f>
        <v>50000</v>
      </c>
      <c r="L44" s="458"/>
      <c r="M44" s="109"/>
      <c r="N44" s="109"/>
      <c r="O44" s="126"/>
      <c r="P44" s="111"/>
      <c r="Q44" s="111">
        <v>0</v>
      </c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</row>
    <row r="45" spans="1:32" s="59" customFormat="1" ht="22.5" customHeight="1">
      <c r="A45" s="60"/>
      <c r="B45" s="61"/>
      <c r="C45" s="61"/>
      <c r="D45" s="395">
        <v>25526000000</v>
      </c>
      <c r="E45" s="394" t="s">
        <v>347</v>
      </c>
      <c r="F45" s="391"/>
      <c r="G45" s="146"/>
      <c r="H45" s="106"/>
      <c r="I45" s="107"/>
      <c r="J45" s="107"/>
      <c r="K45" s="108"/>
      <c r="L45" s="109"/>
      <c r="M45" s="109"/>
      <c r="N45" s="109"/>
      <c r="O45" s="126"/>
      <c r="P45" s="393"/>
      <c r="Q45" s="111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</row>
    <row r="46" spans="1:32" s="59" customFormat="1" ht="22.5" customHeight="1">
      <c r="A46" s="60"/>
      <c r="B46" s="61"/>
      <c r="C46" s="61"/>
      <c r="D46" s="395">
        <v>25537000000</v>
      </c>
      <c r="E46" s="394" t="s">
        <v>348</v>
      </c>
      <c r="F46" s="391"/>
      <c r="G46" s="146"/>
      <c r="H46" s="106"/>
      <c r="I46" s="107"/>
      <c r="J46" s="107"/>
      <c r="K46" s="108"/>
      <c r="L46" s="109"/>
      <c r="M46" s="109">
        <v>43375</v>
      </c>
      <c r="N46" s="109"/>
      <c r="O46" s="126"/>
      <c r="P46" s="393"/>
      <c r="Q46" s="111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</row>
    <row r="47" spans="1:32" s="59" customFormat="1" ht="22.5" customHeight="1">
      <c r="A47" s="60"/>
      <c r="B47" s="61"/>
      <c r="C47" s="61"/>
      <c r="D47" s="498" t="s">
        <v>165</v>
      </c>
      <c r="E47" s="499"/>
      <c r="F47" s="147"/>
      <c r="G47" s="146"/>
      <c r="H47" s="106"/>
      <c r="I47" s="107"/>
      <c r="J47" s="107"/>
      <c r="K47" s="108"/>
      <c r="L47" s="109"/>
      <c r="M47" s="109"/>
      <c r="N47" s="109"/>
      <c r="O47" s="126"/>
      <c r="P47" s="109"/>
      <c r="Q47" s="111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</row>
    <row r="48" spans="1:32" s="59" customFormat="1" ht="22.5" customHeight="1">
      <c r="A48" s="60"/>
      <c r="B48" s="61"/>
      <c r="C48" s="61"/>
      <c r="D48" s="498" t="s">
        <v>77</v>
      </c>
      <c r="E48" s="499"/>
      <c r="F48" s="147"/>
      <c r="G48" s="146"/>
      <c r="H48" s="106"/>
      <c r="I48" s="107"/>
      <c r="J48" s="107"/>
      <c r="K48" s="108"/>
      <c r="L48" s="109"/>
      <c r="M48" s="109"/>
      <c r="N48" s="109">
        <v>3500000</v>
      </c>
      <c r="O48" s="126"/>
      <c r="P48" s="109"/>
      <c r="Q48" s="111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</row>
    <row r="49" spans="1:32" s="59" customFormat="1" ht="24" customHeight="1">
      <c r="A49" s="60"/>
      <c r="B49" s="61"/>
      <c r="C49" s="61"/>
      <c r="D49" s="476" t="s">
        <v>566</v>
      </c>
      <c r="E49" s="477"/>
      <c r="F49" s="147"/>
      <c r="G49" s="146"/>
      <c r="H49" s="106"/>
      <c r="I49" s="107"/>
      <c r="J49" s="107"/>
      <c r="K49" s="108"/>
      <c r="L49" s="109"/>
      <c r="M49" s="109"/>
      <c r="N49" s="109"/>
      <c r="O49" s="126">
        <v>46703.65</v>
      </c>
      <c r="P49" s="109"/>
      <c r="Q49" s="111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</row>
    <row r="50" spans="1:32" s="64" customFormat="1" ht="22.5" customHeight="1">
      <c r="A50" s="62"/>
      <c r="B50" s="63"/>
      <c r="C50" s="63"/>
      <c r="D50" s="500" t="s">
        <v>137</v>
      </c>
      <c r="E50" s="500"/>
      <c r="F50" s="455">
        <v>9507700</v>
      </c>
      <c r="G50" s="497"/>
      <c r="H50" s="106">
        <v>73000</v>
      </c>
      <c r="I50" s="107"/>
      <c r="J50" s="107"/>
      <c r="K50" s="457">
        <f>K42+K44+K45+K46+K47+L48</f>
        <v>306000</v>
      </c>
      <c r="L50" s="458"/>
      <c r="M50" s="278">
        <v>43375</v>
      </c>
      <c r="N50" s="109">
        <v>3500000</v>
      </c>
      <c r="O50" s="126">
        <v>46703.65</v>
      </c>
      <c r="P50" s="109"/>
      <c r="Q50" s="111">
        <v>0</v>
      </c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</row>
    <row r="51" spans="1:32" s="64" customFormat="1" ht="12.75">
      <c r="A51" s="62"/>
      <c r="B51" s="63"/>
      <c r="C51" s="63"/>
      <c r="D51" s="112"/>
      <c r="E51" s="112"/>
      <c r="F51" s="112"/>
      <c r="G51" s="112"/>
      <c r="H51" s="112"/>
      <c r="I51" s="112"/>
      <c r="J51" s="112"/>
      <c r="K51" s="113"/>
      <c r="L51" s="113"/>
      <c r="M51" s="113"/>
      <c r="N51" s="113"/>
      <c r="O51" s="113"/>
      <c r="P51" s="112"/>
      <c r="Q51" s="112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</row>
    <row r="52" spans="1:32" s="64" customFormat="1" ht="15.75">
      <c r="A52" s="62"/>
      <c r="B52" s="63"/>
      <c r="C52" s="63"/>
      <c r="D52" s="496" t="s">
        <v>323</v>
      </c>
      <c r="E52" s="496"/>
      <c r="F52" s="496"/>
      <c r="G52" s="496"/>
      <c r="H52" s="496"/>
      <c r="I52" s="496"/>
      <c r="J52" s="496"/>
      <c r="K52" s="496"/>
      <c r="L52" s="496"/>
      <c r="M52" s="496"/>
      <c r="N52" s="496"/>
      <c r="O52" s="496"/>
      <c r="P52" s="496"/>
      <c r="Q52" s="496"/>
      <c r="R52" s="496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</row>
    <row r="53" spans="1:17" ht="12.75">
      <c r="A53" s="65"/>
      <c r="B53" s="66"/>
      <c r="C53" s="66"/>
      <c r="D53" s="114"/>
      <c r="E53" s="114"/>
      <c r="F53" s="114"/>
      <c r="G53" s="114"/>
      <c r="H53" s="114"/>
      <c r="I53" s="114"/>
      <c r="J53" s="114"/>
      <c r="K53" s="115"/>
      <c r="L53" s="115"/>
      <c r="M53" s="115"/>
      <c r="N53" s="115"/>
      <c r="O53" s="115"/>
      <c r="P53" s="114"/>
      <c r="Q53" s="114"/>
    </row>
    <row r="54" spans="1:17" ht="12.75">
      <c r="A54" s="65"/>
      <c r="B54" s="66"/>
      <c r="C54" s="66"/>
      <c r="D54" s="114"/>
      <c r="E54" s="114"/>
      <c r="F54" s="114"/>
      <c r="G54" s="114"/>
      <c r="H54" s="114"/>
      <c r="I54" s="114"/>
      <c r="J54" s="114"/>
      <c r="K54" s="115"/>
      <c r="L54" s="115"/>
      <c r="M54" s="115"/>
      <c r="N54" s="115"/>
      <c r="O54" s="115"/>
      <c r="P54" s="114"/>
      <c r="Q54" s="114"/>
    </row>
    <row r="55" spans="1:17" ht="12.75">
      <c r="A55" s="65"/>
      <c r="B55" s="66"/>
      <c r="C55" s="66"/>
      <c r="D55" s="114"/>
      <c r="E55" s="114"/>
      <c r="F55" s="114"/>
      <c r="G55" s="114"/>
      <c r="H55" s="114"/>
      <c r="I55" s="114"/>
      <c r="J55" s="114"/>
      <c r="K55" s="115"/>
      <c r="L55" s="115"/>
      <c r="M55" s="115"/>
      <c r="N55" s="115"/>
      <c r="O55" s="115"/>
      <c r="P55" s="114"/>
      <c r="Q55" s="114"/>
    </row>
    <row r="56" spans="1:17" ht="12.75">
      <c r="A56" s="65"/>
      <c r="B56" s="66"/>
      <c r="C56" s="66"/>
      <c r="D56" s="114"/>
      <c r="E56" s="114"/>
      <c r="F56" s="114"/>
      <c r="G56" s="114"/>
      <c r="H56" s="114"/>
      <c r="I56" s="114"/>
      <c r="J56" s="114"/>
      <c r="K56" s="115"/>
      <c r="L56" s="115"/>
      <c r="M56" s="115"/>
      <c r="N56" s="115"/>
      <c r="O56" s="115"/>
      <c r="P56" s="114"/>
      <c r="Q56" s="114"/>
    </row>
    <row r="57" spans="1:17" ht="12.75">
      <c r="A57" s="65"/>
      <c r="B57" s="66"/>
      <c r="C57" s="66"/>
      <c r="D57" s="114"/>
      <c r="E57" s="114"/>
      <c r="F57" s="114"/>
      <c r="G57" s="114"/>
      <c r="H57" s="114"/>
      <c r="I57" s="114"/>
      <c r="J57" s="114"/>
      <c r="K57" s="115"/>
      <c r="L57" s="115"/>
      <c r="M57" s="115"/>
      <c r="N57" s="115"/>
      <c r="O57" s="115"/>
      <c r="P57" s="114"/>
      <c r="Q57" s="114"/>
    </row>
    <row r="58" spans="1:17" ht="12.75">
      <c r="A58" s="65"/>
      <c r="B58" s="66"/>
      <c r="C58" s="66"/>
      <c r="D58" s="114"/>
      <c r="E58" s="114"/>
      <c r="F58" s="114"/>
      <c r="G58" s="114"/>
      <c r="H58" s="114"/>
      <c r="I58" s="114"/>
      <c r="J58" s="114"/>
      <c r="K58" s="115"/>
      <c r="L58" s="115"/>
      <c r="M58" s="115"/>
      <c r="N58" s="115"/>
      <c r="O58" s="115"/>
      <c r="P58" s="114"/>
      <c r="Q58" s="114"/>
    </row>
    <row r="59" spans="1:17" ht="12.75">
      <c r="A59" s="65"/>
      <c r="B59" s="66"/>
      <c r="C59" s="66"/>
      <c r="D59" s="114"/>
      <c r="E59" s="114"/>
      <c r="F59" s="114"/>
      <c r="G59" s="114"/>
      <c r="H59" s="114"/>
      <c r="I59" s="114"/>
      <c r="J59" s="114"/>
      <c r="K59" s="115"/>
      <c r="L59" s="115"/>
      <c r="M59" s="115"/>
      <c r="N59" s="115"/>
      <c r="O59" s="115"/>
      <c r="P59" s="114"/>
      <c r="Q59" s="114"/>
    </row>
    <row r="60" spans="1:17" ht="12.75">
      <c r="A60" s="65"/>
      <c r="B60" s="66"/>
      <c r="C60" s="66"/>
      <c r="D60" s="114"/>
      <c r="E60" s="114"/>
      <c r="F60" s="114"/>
      <c r="G60" s="114"/>
      <c r="H60" s="114"/>
      <c r="I60" s="114"/>
      <c r="J60" s="114"/>
      <c r="K60" s="115"/>
      <c r="L60" s="115"/>
      <c r="M60" s="115"/>
      <c r="N60" s="115"/>
      <c r="O60" s="115"/>
      <c r="P60" s="114"/>
      <c r="Q60" s="114"/>
    </row>
    <row r="61" spans="1:17" ht="12.75">
      <c r="A61" s="65"/>
      <c r="B61" s="66"/>
      <c r="C61" s="66"/>
      <c r="D61" s="114"/>
      <c r="E61" s="114"/>
      <c r="F61" s="114"/>
      <c r="G61" s="114"/>
      <c r="H61" s="114"/>
      <c r="I61" s="114"/>
      <c r="J61" s="114"/>
      <c r="K61" s="115"/>
      <c r="L61" s="115"/>
      <c r="M61" s="115"/>
      <c r="N61" s="115"/>
      <c r="O61" s="115"/>
      <c r="P61" s="114"/>
      <c r="Q61" s="114"/>
    </row>
    <row r="62" spans="1:17" ht="12.75">
      <c r="A62" s="65"/>
      <c r="B62" s="66"/>
      <c r="C62" s="66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4"/>
      <c r="Q62" s="114"/>
    </row>
    <row r="63" spans="1:17" ht="12.75">
      <c r="A63" s="65"/>
      <c r="B63" s="66"/>
      <c r="C63" s="66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4"/>
      <c r="Q63" s="114"/>
    </row>
    <row r="64" spans="1:17" ht="12.75">
      <c r="A64" s="65"/>
      <c r="B64" s="66"/>
      <c r="C64" s="66"/>
      <c r="D64" s="114"/>
      <c r="E64" s="114"/>
      <c r="F64" s="114"/>
      <c r="G64" s="114"/>
      <c r="H64" s="114"/>
      <c r="I64" s="114"/>
      <c r="J64" s="114"/>
      <c r="K64" s="115"/>
      <c r="L64" s="115"/>
      <c r="M64" s="115"/>
      <c r="N64" s="115"/>
      <c r="O64" s="115"/>
      <c r="P64" s="114"/>
      <c r="Q64" s="114"/>
    </row>
    <row r="65" spans="1:17" ht="12.75">
      <c r="A65" s="65"/>
      <c r="B65" s="66"/>
      <c r="C65" s="66"/>
      <c r="D65" s="114"/>
      <c r="E65" s="114"/>
      <c r="F65" s="114"/>
      <c r="G65" s="114"/>
      <c r="H65" s="114"/>
      <c r="I65" s="114"/>
      <c r="J65" s="114"/>
      <c r="K65" s="115"/>
      <c r="L65" s="115"/>
      <c r="M65" s="115"/>
      <c r="N65" s="115"/>
      <c r="O65" s="115"/>
      <c r="P65" s="114"/>
      <c r="Q65" s="114"/>
    </row>
    <row r="66" spans="1:17" ht="12.75">
      <c r="A66" s="65"/>
      <c r="B66" s="66"/>
      <c r="C66" s="66"/>
      <c r="D66" s="114"/>
      <c r="E66" s="114"/>
      <c r="F66" s="114"/>
      <c r="G66" s="114"/>
      <c r="H66" s="114"/>
      <c r="I66" s="114"/>
      <c r="J66" s="114"/>
      <c r="K66" s="115"/>
      <c r="L66" s="115"/>
      <c r="M66" s="115"/>
      <c r="N66" s="115"/>
      <c r="O66" s="115"/>
      <c r="P66" s="114"/>
      <c r="Q66" s="114"/>
    </row>
    <row r="67" spans="1:17" ht="12.75">
      <c r="A67" s="65"/>
      <c r="B67" s="66"/>
      <c r="C67" s="66"/>
      <c r="D67" s="114"/>
      <c r="E67" s="114"/>
      <c r="F67" s="114"/>
      <c r="G67" s="114"/>
      <c r="H67" s="114"/>
      <c r="I67" s="114"/>
      <c r="J67" s="114"/>
      <c r="K67" s="115"/>
      <c r="L67" s="115"/>
      <c r="M67" s="115"/>
      <c r="N67" s="115"/>
      <c r="O67" s="115"/>
      <c r="P67" s="114"/>
      <c r="Q67" s="114"/>
    </row>
    <row r="68" spans="1:17" ht="12.75">
      <c r="A68" s="65"/>
      <c r="B68" s="66"/>
      <c r="C68" s="66"/>
      <c r="D68" s="114"/>
      <c r="E68" s="114"/>
      <c r="F68" s="114"/>
      <c r="G68" s="114"/>
      <c r="H68" s="114"/>
      <c r="I68" s="114"/>
      <c r="J68" s="114"/>
      <c r="K68" s="115"/>
      <c r="L68" s="115"/>
      <c r="M68" s="115"/>
      <c r="N68" s="115"/>
      <c r="O68" s="115"/>
      <c r="P68" s="114"/>
      <c r="Q68" s="114"/>
    </row>
    <row r="69" spans="1:17" ht="12.75">
      <c r="A69" s="65"/>
      <c r="B69" s="66"/>
      <c r="C69" s="66"/>
      <c r="D69" s="114"/>
      <c r="E69" s="114"/>
      <c r="F69" s="114"/>
      <c r="G69" s="114"/>
      <c r="H69" s="114"/>
      <c r="I69" s="114"/>
      <c r="J69" s="114"/>
      <c r="K69" s="115"/>
      <c r="L69" s="115"/>
      <c r="M69" s="115"/>
      <c r="N69" s="115"/>
      <c r="O69" s="115"/>
      <c r="P69" s="114"/>
      <c r="Q69" s="114"/>
    </row>
    <row r="70" spans="1:17" ht="12.75">
      <c r="A70" s="65"/>
      <c r="B70" s="66"/>
      <c r="C70" s="66"/>
      <c r="D70" s="114"/>
      <c r="E70" s="114"/>
      <c r="F70" s="114"/>
      <c r="G70" s="114"/>
      <c r="H70" s="114"/>
      <c r="I70" s="114"/>
      <c r="J70" s="114"/>
      <c r="K70" s="115"/>
      <c r="L70" s="115"/>
      <c r="M70" s="115"/>
      <c r="N70" s="115"/>
      <c r="O70" s="115"/>
      <c r="P70" s="114"/>
      <c r="Q70" s="114"/>
    </row>
    <row r="71" spans="1:17" ht="12.75">
      <c r="A71" s="65"/>
      <c r="B71" s="66"/>
      <c r="C71" s="66"/>
      <c r="D71" s="114"/>
      <c r="E71" s="114"/>
      <c r="F71" s="114"/>
      <c r="G71" s="114"/>
      <c r="H71" s="114"/>
      <c r="I71" s="114"/>
      <c r="J71" s="114"/>
      <c r="K71" s="115"/>
      <c r="L71" s="115"/>
      <c r="M71" s="115"/>
      <c r="N71" s="115"/>
      <c r="O71" s="115"/>
      <c r="P71" s="114"/>
      <c r="Q71" s="114"/>
    </row>
    <row r="72" spans="1:17" ht="12.75">
      <c r="A72" s="65"/>
      <c r="B72" s="66"/>
      <c r="C72" s="66"/>
      <c r="D72" s="114"/>
      <c r="E72" s="114"/>
      <c r="F72" s="114"/>
      <c r="G72" s="114"/>
      <c r="H72" s="114"/>
      <c r="I72" s="114"/>
      <c r="J72" s="114"/>
      <c r="K72" s="115"/>
      <c r="L72" s="115"/>
      <c r="M72" s="115"/>
      <c r="N72" s="115"/>
      <c r="O72" s="115"/>
      <c r="P72" s="114"/>
      <c r="Q72" s="114"/>
    </row>
    <row r="73" spans="1:17" ht="12.75">
      <c r="A73" s="65"/>
      <c r="B73" s="66"/>
      <c r="C73" s="66"/>
      <c r="D73" s="114"/>
      <c r="E73" s="114"/>
      <c r="F73" s="114"/>
      <c r="G73" s="114"/>
      <c r="H73" s="114"/>
      <c r="I73" s="114"/>
      <c r="J73" s="114"/>
      <c r="K73" s="115"/>
      <c r="L73" s="115"/>
      <c r="M73" s="115"/>
      <c r="N73" s="115"/>
      <c r="O73" s="115"/>
      <c r="P73" s="114"/>
      <c r="Q73" s="114"/>
    </row>
    <row r="74" spans="1:17" ht="12.75">
      <c r="A74" s="65"/>
      <c r="B74" s="66"/>
      <c r="C74" s="66"/>
      <c r="D74" s="114"/>
      <c r="E74" s="114"/>
      <c r="F74" s="114"/>
      <c r="G74" s="114"/>
      <c r="H74" s="114"/>
      <c r="I74" s="114"/>
      <c r="J74" s="114"/>
      <c r="K74" s="115"/>
      <c r="L74" s="115"/>
      <c r="M74" s="115"/>
      <c r="N74" s="115"/>
      <c r="O74" s="115"/>
      <c r="P74" s="114"/>
      <c r="Q74" s="114"/>
    </row>
    <row r="75" spans="1:17" ht="44.25" customHeight="1">
      <c r="A75" s="65"/>
      <c r="D75" s="114"/>
      <c r="E75" s="114"/>
      <c r="F75" s="114"/>
      <c r="G75" s="114"/>
      <c r="H75" s="114"/>
      <c r="I75" s="114"/>
      <c r="J75" s="114"/>
      <c r="K75" s="115"/>
      <c r="L75" s="115"/>
      <c r="M75" s="115"/>
      <c r="N75" s="115"/>
      <c r="O75" s="115"/>
      <c r="P75" s="114"/>
      <c r="Q75" s="114"/>
    </row>
    <row r="76" spans="1:17" ht="12.75">
      <c r="A76" s="65"/>
      <c r="D76" s="114"/>
      <c r="E76" s="114"/>
      <c r="F76" s="114"/>
      <c r="G76" s="114"/>
      <c r="H76" s="114"/>
      <c r="I76" s="114"/>
      <c r="J76" s="114"/>
      <c r="K76" s="115"/>
      <c r="L76" s="115"/>
      <c r="M76" s="115"/>
      <c r="N76" s="115"/>
      <c r="O76" s="115"/>
      <c r="P76" s="114"/>
      <c r="Q76" s="114"/>
    </row>
    <row r="77" spans="1:17" ht="12.75">
      <c r="A77" s="65"/>
      <c r="D77" s="114"/>
      <c r="E77" s="114"/>
      <c r="F77" s="114"/>
      <c r="G77" s="114"/>
      <c r="H77" s="114"/>
      <c r="I77" s="114"/>
      <c r="J77" s="114"/>
      <c r="K77" s="115"/>
      <c r="L77" s="115"/>
      <c r="M77" s="115"/>
      <c r="N77" s="115"/>
      <c r="O77" s="115"/>
      <c r="P77" s="114"/>
      <c r="Q77" s="114"/>
    </row>
    <row r="78" spans="3:17" ht="16.5" thickBot="1">
      <c r="C78" s="67"/>
      <c r="D78" s="114"/>
      <c r="E78" s="114"/>
      <c r="F78" s="114"/>
      <c r="G78" s="114"/>
      <c r="H78" s="114"/>
      <c r="I78" s="114"/>
      <c r="J78" s="114"/>
      <c r="K78" s="115"/>
      <c r="L78" s="115"/>
      <c r="M78" s="115"/>
      <c r="N78" s="115"/>
      <c r="O78" s="115"/>
      <c r="P78" s="114"/>
      <c r="Q78" s="114"/>
    </row>
    <row r="79" spans="4:17" ht="12.75">
      <c r="D79" s="114"/>
      <c r="E79" s="114"/>
      <c r="F79" s="114"/>
      <c r="G79" s="114"/>
      <c r="H79" s="114"/>
      <c r="I79" s="114"/>
      <c r="J79" s="114"/>
      <c r="K79" s="115"/>
      <c r="L79" s="115"/>
      <c r="M79" s="115"/>
      <c r="N79" s="115"/>
      <c r="O79" s="115"/>
      <c r="P79" s="114"/>
      <c r="Q79" s="114"/>
    </row>
    <row r="80" spans="4:17" ht="12.75">
      <c r="D80" s="114"/>
      <c r="E80" s="114"/>
      <c r="F80" s="114"/>
      <c r="G80" s="114"/>
      <c r="H80" s="114"/>
      <c r="I80" s="114"/>
      <c r="J80" s="114"/>
      <c r="K80" s="115"/>
      <c r="L80" s="115"/>
      <c r="M80" s="115"/>
      <c r="N80" s="115"/>
      <c r="O80" s="115"/>
      <c r="P80" s="114"/>
      <c r="Q80" s="114"/>
    </row>
    <row r="81" spans="4:17" ht="12.75">
      <c r="D81" s="114"/>
      <c r="E81" s="114"/>
      <c r="F81" s="114"/>
      <c r="G81" s="114"/>
      <c r="H81" s="114"/>
      <c r="I81" s="114"/>
      <c r="J81" s="114"/>
      <c r="K81" s="115"/>
      <c r="L81" s="115"/>
      <c r="M81" s="115"/>
      <c r="N81" s="115"/>
      <c r="O81" s="115"/>
      <c r="P81" s="114"/>
      <c r="Q81" s="114"/>
    </row>
    <row r="82" spans="4:17" ht="12.75">
      <c r="D82" s="114"/>
      <c r="E82" s="114"/>
      <c r="F82" s="114"/>
      <c r="G82" s="114"/>
      <c r="H82" s="114"/>
      <c r="I82" s="114"/>
      <c r="J82" s="114"/>
      <c r="K82" s="115"/>
      <c r="L82" s="115"/>
      <c r="M82" s="115"/>
      <c r="N82" s="115"/>
      <c r="O82" s="115"/>
      <c r="P82" s="114"/>
      <c r="Q82" s="114"/>
    </row>
    <row r="83" spans="4:17" ht="12.75">
      <c r="D83" s="114"/>
      <c r="E83" s="114"/>
      <c r="F83" s="114"/>
      <c r="G83" s="114"/>
      <c r="H83" s="114"/>
      <c r="I83" s="114"/>
      <c r="J83" s="114"/>
      <c r="K83" s="115"/>
      <c r="L83" s="115"/>
      <c r="M83" s="115"/>
      <c r="N83" s="115"/>
      <c r="O83" s="115"/>
      <c r="P83" s="114"/>
      <c r="Q83" s="114"/>
    </row>
    <row r="84" spans="4:17" ht="12.75">
      <c r="D84" s="114"/>
      <c r="E84" s="114"/>
      <c r="F84" s="114"/>
      <c r="G84" s="114"/>
      <c r="H84" s="114"/>
      <c r="I84" s="114"/>
      <c r="J84" s="114"/>
      <c r="K84" s="115"/>
      <c r="L84" s="115"/>
      <c r="M84" s="115"/>
      <c r="N84" s="115"/>
      <c r="O84" s="115"/>
      <c r="P84" s="114"/>
      <c r="Q84" s="114"/>
    </row>
    <row r="85" spans="4:17" ht="12.75">
      <c r="D85" s="114"/>
      <c r="E85" s="114"/>
      <c r="F85" s="114"/>
      <c r="G85" s="114"/>
      <c r="H85" s="114"/>
      <c r="I85" s="114"/>
      <c r="J85" s="114"/>
      <c r="K85" s="115"/>
      <c r="L85" s="115"/>
      <c r="M85" s="115"/>
      <c r="N85" s="115"/>
      <c r="O85" s="115"/>
      <c r="P85" s="114"/>
      <c r="Q85" s="114"/>
    </row>
    <row r="86" spans="4:17" ht="12.75">
      <c r="D86" s="114"/>
      <c r="E86" s="114"/>
      <c r="F86" s="114"/>
      <c r="G86" s="114"/>
      <c r="H86" s="114"/>
      <c r="I86" s="114"/>
      <c r="J86" s="114"/>
      <c r="K86" s="115"/>
      <c r="L86" s="115"/>
      <c r="M86" s="115"/>
      <c r="N86" s="115"/>
      <c r="O86" s="115"/>
      <c r="P86" s="114"/>
      <c r="Q86" s="114"/>
    </row>
    <row r="87" spans="4:17" ht="12.75">
      <c r="D87" s="114"/>
      <c r="E87" s="114"/>
      <c r="F87" s="114"/>
      <c r="G87" s="114"/>
      <c r="H87" s="114"/>
      <c r="I87" s="114"/>
      <c r="J87" s="114"/>
      <c r="K87" s="115"/>
      <c r="L87" s="115"/>
      <c r="M87" s="115"/>
      <c r="N87" s="115"/>
      <c r="O87" s="115"/>
      <c r="P87" s="114"/>
      <c r="Q87" s="114"/>
    </row>
    <row r="88" spans="4:17" ht="45.75" customHeight="1">
      <c r="D88" s="114"/>
      <c r="E88" s="114"/>
      <c r="F88" s="114"/>
      <c r="G88" s="114"/>
      <c r="H88" s="114"/>
      <c r="I88" s="114"/>
      <c r="J88" s="114"/>
      <c r="K88" s="115"/>
      <c r="L88" s="115"/>
      <c r="M88" s="115"/>
      <c r="N88" s="115"/>
      <c r="O88" s="115"/>
      <c r="P88" s="114"/>
      <c r="Q88" s="114"/>
    </row>
    <row r="89" spans="4:17" ht="12.75">
      <c r="D89" s="114"/>
      <c r="E89" s="114"/>
      <c r="F89" s="114"/>
      <c r="G89" s="114"/>
      <c r="H89" s="114"/>
      <c r="I89" s="114"/>
      <c r="J89" s="114"/>
      <c r="K89" s="115"/>
      <c r="L89" s="115"/>
      <c r="M89" s="115"/>
      <c r="N89" s="115"/>
      <c r="O89" s="115"/>
      <c r="P89" s="114"/>
      <c r="Q89" s="114"/>
    </row>
    <row r="90" spans="4:17" ht="12.75">
      <c r="D90" s="114"/>
      <c r="E90" s="114"/>
      <c r="F90" s="114"/>
      <c r="G90" s="114"/>
      <c r="H90" s="114"/>
      <c r="I90" s="114"/>
      <c r="J90" s="114"/>
      <c r="K90" s="115"/>
      <c r="L90" s="115"/>
      <c r="M90" s="115"/>
      <c r="N90" s="115"/>
      <c r="O90" s="115"/>
      <c r="P90" s="114"/>
      <c r="Q90" s="114"/>
    </row>
    <row r="91" spans="4:17" ht="12.75">
      <c r="D91" s="114"/>
      <c r="E91" s="114"/>
      <c r="F91" s="114"/>
      <c r="G91" s="114"/>
      <c r="H91" s="114"/>
      <c r="I91" s="114"/>
      <c r="J91" s="114"/>
      <c r="K91" s="115"/>
      <c r="L91" s="115"/>
      <c r="M91" s="115"/>
      <c r="N91" s="115"/>
      <c r="O91" s="115"/>
      <c r="P91" s="114"/>
      <c r="Q91" s="114"/>
    </row>
    <row r="92" spans="4:17" ht="12.75">
      <c r="D92" s="114"/>
      <c r="E92" s="114"/>
      <c r="F92" s="114"/>
      <c r="G92" s="114"/>
      <c r="H92" s="114"/>
      <c r="I92" s="114"/>
      <c r="J92" s="114"/>
      <c r="K92" s="115"/>
      <c r="L92" s="115"/>
      <c r="M92" s="115"/>
      <c r="N92" s="115"/>
      <c r="O92" s="115"/>
      <c r="P92" s="114"/>
      <c r="Q92" s="114"/>
    </row>
    <row r="93" spans="4:17" ht="12.75">
      <c r="D93" s="114"/>
      <c r="E93" s="114"/>
      <c r="F93" s="114"/>
      <c r="G93" s="114"/>
      <c r="H93" s="114"/>
      <c r="I93" s="114"/>
      <c r="J93" s="114"/>
      <c r="K93" s="115"/>
      <c r="L93" s="115"/>
      <c r="M93" s="115"/>
      <c r="N93" s="115"/>
      <c r="O93" s="115"/>
      <c r="P93" s="114"/>
      <c r="Q93" s="114"/>
    </row>
    <row r="94" spans="4:17" ht="12.75">
      <c r="D94" s="114"/>
      <c r="E94" s="114"/>
      <c r="F94" s="114"/>
      <c r="G94" s="114"/>
      <c r="H94" s="114"/>
      <c r="I94" s="114"/>
      <c r="J94" s="114"/>
      <c r="K94" s="115"/>
      <c r="L94" s="115"/>
      <c r="M94" s="115"/>
      <c r="N94" s="115"/>
      <c r="O94" s="115"/>
      <c r="P94" s="114"/>
      <c r="Q94" s="114"/>
    </row>
    <row r="95" spans="4:17" ht="12.75">
      <c r="D95" s="114"/>
      <c r="E95" s="114"/>
      <c r="F95" s="114"/>
      <c r="G95" s="114"/>
      <c r="H95" s="114"/>
      <c r="I95" s="114"/>
      <c r="J95" s="114"/>
      <c r="K95" s="115"/>
      <c r="L95" s="115"/>
      <c r="M95" s="115"/>
      <c r="N95" s="115"/>
      <c r="O95" s="115"/>
      <c r="P95" s="114"/>
      <c r="Q95" s="114"/>
    </row>
    <row r="96" spans="4:17" ht="12.75">
      <c r="D96" s="114"/>
      <c r="E96" s="114"/>
      <c r="F96" s="114"/>
      <c r="G96" s="114"/>
      <c r="H96" s="114"/>
      <c r="I96" s="114"/>
      <c r="J96" s="114"/>
      <c r="K96" s="115"/>
      <c r="L96" s="115"/>
      <c r="M96" s="115"/>
      <c r="N96" s="115"/>
      <c r="O96" s="115"/>
      <c r="P96" s="114"/>
      <c r="Q96" s="114"/>
    </row>
    <row r="97" spans="4:17" ht="12.75">
      <c r="D97" s="114"/>
      <c r="E97" s="114"/>
      <c r="F97" s="114"/>
      <c r="G97" s="114"/>
      <c r="H97" s="114"/>
      <c r="I97" s="114"/>
      <c r="J97" s="114"/>
      <c r="K97" s="115"/>
      <c r="L97" s="115"/>
      <c r="M97" s="115"/>
      <c r="N97" s="115"/>
      <c r="O97" s="115"/>
      <c r="P97" s="114"/>
      <c r="Q97" s="114"/>
    </row>
    <row r="98" spans="4:17" ht="12.75">
      <c r="D98" s="114"/>
      <c r="E98" s="114"/>
      <c r="F98" s="114"/>
      <c r="G98" s="114"/>
      <c r="H98" s="114"/>
      <c r="I98" s="114"/>
      <c r="J98" s="114"/>
      <c r="K98" s="115"/>
      <c r="L98" s="115"/>
      <c r="M98" s="115"/>
      <c r="N98" s="115"/>
      <c r="O98" s="115"/>
      <c r="P98" s="114"/>
      <c r="Q98" s="114"/>
    </row>
    <row r="99" spans="4:17" ht="12.75">
      <c r="D99" s="114"/>
      <c r="E99" s="114"/>
      <c r="F99" s="114"/>
      <c r="G99" s="114"/>
      <c r="H99" s="114"/>
      <c r="I99" s="114"/>
      <c r="J99" s="114"/>
      <c r="K99" s="115"/>
      <c r="L99" s="115"/>
      <c r="M99" s="115"/>
      <c r="N99" s="115"/>
      <c r="O99" s="115"/>
      <c r="P99" s="114"/>
      <c r="Q99" s="114"/>
    </row>
    <row r="100" spans="4:17" ht="12.75">
      <c r="D100" s="114"/>
      <c r="E100" s="114"/>
      <c r="F100" s="114"/>
      <c r="G100" s="114"/>
      <c r="H100" s="114"/>
      <c r="I100" s="114"/>
      <c r="J100" s="114"/>
      <c r="K100" s="115"/>
      <c r="L100" s="115"/>
      <c r="M100" s="115"/>
      <c r="N100" s="115"/>
      <c r="O100" s="115"/>
      <c r="P100" s="114"/>
      <c r="Q100" s="114"/>
    </row>
    <row r="101" spans="4:17" ht="12.75">
      <c r="D101" s="114"/>
      <c r="E101" s="114"/>
      <c r="F101" s="114"/>
      <c r="G101" s="114"/>
      <c r="H101" s="114"/>
      <c r="I101" s="114"/>
      <c r="J101" s="114"/>
      <c r="K101" s="115"/>
      <c r="L101" s="115"/>
      <c r="M101" s="115"/>
      <c r="N101" s="115"/>
      <c r="O101" s="115"/>
      <c r="P101" s="114"/>
      <c r="Q101" s="114"/>
    </row>
    <row r="102" spans="4:17" ht="12.75">
      <c r="D102" s="114"/>
      <c r="E102" s="114"/>
      <c r="F102" s="114"/>
      <c r="G102" s="114"/>
      <c r="H102" s="114"/>
      <c r="I102" s="114"/>
      <c r="J102" s="114"/>
      <c r="K102" s="115"/>
      <c r="L102" s="115"/>
      <c r="M102" s="115"/>
      <c r="N102" s="115"/>
      <c r="O102" s="115"/>
      <c r="P102" s="114"/>
      <c r="Q102" s="114"/>
    </row>
    <row r="103" spans="4:17" ht="12.75">
      <c r="D103" s="114"/>
      <c r="E103" s="114"/>
      <c r="F103" s="114"/>
      <c r="G103" s="114"/>
      <c r="H103" s="114"/>
      <c r="I103" s="114"/>
      <c r="J103" s="114"/>
      <c r="K103" s="115"/>
      <c r="L103" s="115"/>
      <c r="M103" s="115"/>
      <c r="N103" s="115"/>
      <c r="O103" s="115"/>
      <c r="P103" s="114"/>
      <c r="Q103" s="114"/>
    </row>
    <row r="104" spans="4:17" ht="12.75">
      <c r="D104" s="114"/>
      <c r="E104" s="114"/>
      <c r="F104" s="114"/>
      <c r="G104" s="114"/>
      <c r="H104" s="114"/>
      <c r="I104" s="114"/>
      <c r="J104" s="114"/>
      <c r="K104" s="115"/>
      <c r="L104" s="115"/>
      <c r="M104" s="115"/>
      <c r="N104" s="115"/>
      <c r="O104" s="115"/>
      <c r="P104" s="114"/>
      <c r="Q104" s="114"/>
    </row>
    <row r="105" spans="4:17" ht="12.75">
      <c r="D105" s="114"/>
      <c r="E105" s="114"/>
      <c r="F105" s="114"/>
      <c r="G105" s="114"/>
      <c r="H105" s="114"/>
      <c r="I105" s="114"/>
      <c r="J105" s="114"/>
      <c r="K105" s="115"/>
      <c r="L105" s="115"/>
      <c r="M105" s="115"/>
      <c r="N105" s="115"/>
      <c r="O105" s="115"/>
      <c r="P105" s="114"/>
      <c r="Q105" s="114"/>
    </row>
    <row r="106" spans="4:17" ht="12.75">
      <c r="D106" s="114"/>
      <c r="E106" s="114"/>
      <c r="F106" s="114"/>
      <c r="G106" s="114"/>
      <c r="H106" s="114"/>
      <c r="I106" s="114"/>
      <c r="J106" s="114"/>
      <c r="K106" s="115"/>
      <c r="L106" s="115"/>
      <c r="M106" s="115"/>
      <c r="N106" s="115"/>
      <c r="O106" s="115"/>
      <c r="P106" s="114"/>
      <c r="Q106" s="114"/>
    </row>
    <row r="107" spans="4:17" ht="12.75">
      <c r="D107" s="114"/>
      <c r="E107" s="114"/>
      <c r="F107" s="114"/>
      <c r="G107" s="114"/>
      <c r="H107" s="114"/>
      <c r="I107" s="114"/>
      <c r="J107" s="114"/>
      <c r="K107" s="115"/>
      <c r="L107" s="115"/>
      <c r="M107" s="115"/>
      <c r="N107" s="115"/>
      <c r="O107" s="115"/>
      <c r="P107" s="114"/>
      <c r="Q107" s="114"/>
    </row>
    <row r="108" spans="4:17" ht="12.75">
      <c r="D108" s="114"/>
      <c r="E108" s="114"/>
      <c r="F108" s="114"/>
      <c r="G108" s="114"/>
      <c r="H108" s="114"/>
      <c r="I108" s="114"/>
      <c r="J108" s="114"/>
      <c r="K108" s="115"/>
      <c r="L108" s="115"/>
      <c r="M108" s="115"/>
      <c r="N108" s="115"/>
      <c r="O108" s="115"/>
      <c r="P108" s="114"/>
      <c r="Q108" s="114"/>
    </row>
    <row r="109" spans="4:17" ht="12.75">
      <c r="D109" s="114"/>
      <c r="E109" s="114"/>
      <c r="F109" s="114"/>
      <c r="G109" s="114"/>
      <c r="H109" s="114"/>
      <c r="I109" s="114"/>
      <c r="J109" s="114"/>
      <c r="K109" s="115"/>
      <c r="L109" s="115"/>
      <c r="M109" s="115"/>
      <c r="N109" s="115"/>
      <c r="O109" s="115"/>
      <c r="P109" s="114"/>
      <c r="Q109" s="114"/>
    </row>
    <row r="110" spans="4:17" ht="12.75">
      <c r="D110" s="114"/>
      <c r="E110" s="114"/>
      <c r="F110" s="114"/>
      <c r="G110" s="114"/>
      <c r="H110" s="114"/>
      <c r="I110" s="114"/>
      <c r="J110" s="114"/>
      <c r="K110" s="115"/>
      <c r="L110" s="115"/>
      <c r="M110" s="115"/>
      <c r="N110" s="115"/>
      <c r="O110" s="115"/>
      <c r="P110" s="114"/>
      <c r="Q110" s="114"/>
    </row>
    <row r="111" spans="4:17" ht="12.75">
      <c r="D111" s="114"/>
      <c r="E111" s="114"/>
      <c r="F111" s="114"/>
      <c r="G111" s="114"/>
      <c r="H111" s="114"/>
      <c r="I111" s="114"/>
      <c r="J111" s="114"/>
      <c r="K111" s="115"/>
      <c r="L111" s="115"/>
      <c r="M111" s="115"/>
      <c r="N111" s="115"/>
      <c r="O111" s="115"/>
      <c r="P111" s="114"/>
      <c r="Q111" s="114"/>
    </row>
    <row r="112" spans="4:17" ht="12.75">
      <c r="D112" s="114"/>
      <c r="E112" s="114"/>
      <c r="F112" s="114"/>
      <c r="G112" s="114"/>
      <c r="H112" s="114"/>
      <c r="I112" s="114"/>
      <c r="J112" s="114"/>
      <c r="K112" s="115"/>
      <c r="L112" s="115"/>
      <c r="M112" s="115"/>
      <c r="N112" s="115"/>
      <c r="O112" s="115"/>
      <c r="P112" s="114"/>
      <c r="Q112" s="114"/>
    </row>
    <row r="113" spans="4:17" ht="12.75">
      <c r="D113" s="114"/>
      <c r="E113" s="114"/>
      <c r="F113" s="114"/>
      <c r="G113" s="114"/>
      <c r="H113" s="114"/>
      <c r="I113" s="114"/>
      <c r="J113" s="114"/>
      <c r="K113" s="115"/>
      <c r="L113" s="115"/>
      <c r="M113" s="115"/>
      <c r="N113" s="115"/>
      <c r="O113" s="115"/>
      <c r="P113" s="114"/>
      <c r="Q113" s="114"/>
    </row>
    <row r="114" spans="4:17" ht="12.75">
      <c r="D114" s="114"/>
      <c r="E114" s="114"/>
      <c r="F114" s="114"/>
      <c r="G114" s="114"/>
      <c r="H114" s="114"/>
      <c r="I114" s="114"/>
      <c r="J114" s="114"/>
      <c r="K114" s="115"/>
      <c r="L114" s="115"/>
      <c r="M114" s="115"/>
      <c r="N114" s="115"/>
      <c r="O114" s="115"/>
      <c r="P114" s="114"/>
      <c r="Q114" s="114"/>
    </row>
    <row r="115" spans="4:17" ht="12.75">
      <c r="D115" s="114"/>
      <c r="E115" s="114"/>
      <c r="F115" s="114"/>
      <c r="G115" s="114"/>
      <c r="H115" s="114"/>
      <c r="I115" s="114"/>
      <c r="J115" s="114"/>
      <c r="K115" s="115"/>
      <c r="L115" s="115"/>
      <c r="M115" s="115"/>
      <c r="N115" s="115"/>
      <c r="O115" s="115"/>
      <c r="P115" s="114"/>
      <c r="Q115" s="114"/>
    </row>
    <row r="116" spans="4:17" ht="12.75">
      <c r="D116" s="114"/>
      <c r="E116" s="114"/>
      <c r="F116" s="114"/>
      <c r="G116" s="114"/>
      <c r="H116" s="114"/>
      <c r="I116" s="114"/>
      <c r="J116" s="114"/>
      <c r="K116" s="115"/>
      <c r="L116" s="115"/>
      <c r="M116" s="115"/>
      <c r="N116" s="115"/>
      <c r="O116" s="115"/>
      <c r="P116" s="114"/>
      <c r="Q116" s="114"/>
    </row>
    <row r="117" spans="4:17" ht="12.75">
      <c r="D117" s="114"/>
      <c r="E117" s="114"/>
      <c r="F117" s="114"/>
      <c r="G117" s="114"/>
      <c r="H117" s="114"/>
      <c r="I117" s="114"/>
      <c r="J117" s="114"/>
      <c r="K117" s="115"/>
      <c r="L117" s="115"/>
      <c r="M117" s="115"/>
      <c r="N117" s="115"/>
      <c r="O117" s="115"/>
      <c r="P117" s="114"/>
      <c r="Q117" s="114"/>
    </row>
    <row r="118" spans="4:17" ht="12.75">
      <c r="D118" s="114"/>
      <c r="E118" s="114"/>
      <c r="F118" s="114"/>
      <c r="G118" s="114"/>
      <c r="H118" s="114"/>
      <c r="I118" s="114"/>
      <c r="J118" s="114"/>
      <c r="K118" s="115"/>
      <c r="L118" s="115"/>
      <c r="M118" s="115"/>
      <c r="N118" s="115"/>
      <c r="O118" s="115"/>
      <c r="P118" s="114"/>
      <c r="Q118" s="114"/>
    </row>
    <row r="119" spans="4:17" ht="12.75">
      <c r="D119" s="114"/>
      <c r="E119" s="114"/>
      <c r="F119" s="114"/>
      <c r="G119" s="114"/>
      <c r="H119" s="114"/>
      <c r="I119" s="114"/>
      <c r="J119" s="114"/>
      <c r="K119" s="115"/>
      <c r="L119" s="115"/>
      <c r="M119" s="115"/>
      <c r="N119" s="115"/>
      <c r="O119" s="115"/>
      <c r="P119" s="114"/>
      <c r="Q119" s="114"/>
    </row>
    <row r="120" spans="4:17" ht="12.75">
      <c r="D120" s="114"/>
      <c r="E120" s="114"/>
      <c r="F120" s="114"/>
      <c r="G120" s="114"/>
      <c r="H120" s="114"/>
      <c r="I120" s="114"/>
      <c r="J120" s="114"/>
      <c r="K120" s="115"/>
      <c r="L120" s="115"/>
      <c r="M120" s="115"/>
      <c r="N120" s="115"/>
      <c r="O120" s="115"/>
      <c r="P120" s="114"/>
      <c r="Q120" s="114"/>
    </row>
    <row r="121" spans="4:17" ht="12.75">
      <c r="D121" s="114"/>
      <c r="E121" s="114"/>
      <c r="F121" s="114"/>
      <c r="G121" s="114"/>
      <c r="H121" s="114"/>
      <c r="I121" s="114"/>
      <c r="J121" s="114"/>
      <c r="K121" s="115"/>
      <c r="L121" s="115"/>
      <c r="M121" s="115"/>
      <c r="N121" s="115"/>
      <c r="O121" s="115"/>
      <c r="P121" s="114"/>
      <c r="Q121" s="114"/>
    </row>
    <row r="122" spans="4:17" ht="12.75">
      <c r="D122" s="114"/>
      <c r="E122" s="114"/>
      <c r="F122" s="114"/>
      <c r="G122" s="114"/>
      <c r="H122" s="114"/>
      <c r="I122" s="114"/>
      <c r="J122" s="114"/>
      <c r="K122" s="115"/>
      <c r="L122" s="115"/>
      <c r="M122" s="115"/>
      <c r="N122" s="115"/>
      <c r="O122" s="115"/>
      <c r="P122" s="114"/>
      <c r="Q122" s="114"/>
    </row>
    <row r="123" spans="4:17" ht="12.75">
      <c r="D123" s="114"/>
      <c r="E123" s="114"/>
      <c r="F123" s="114"/>
      <c r="G123" s="114"/>
      <c r="H123" s="114"/>
      <c r="I123" s="114"/>
      <c r="J123" s="114"/>
      <c r="K123" s="115"/>
      <c r="L123" s="115"/>
      <c r="M123" s="115"/>
      <c r="N123" s="115"/>
      <c r="O123" s="115"/>
      <c r="P123" s="114"/>
      <c r="Q123" s="114"/>
    </row>
    <row r="124" spans="4:17" ht="12.75">
      <c r="D124" s="114"/>
      <c r="E124" s="114"/>
      <c r="F124" s="114"/>
      <c r="G124" s="114"/>
      <c r="H124" s="114"/>
      <c r="I124" s="114"/>
      <c r="J124" s="114"/>
      <c r="K124" s="115"/>
      <c r="L124" s="115"/>
      <c r="M124" s="115"/>
      <c r="N124" s="115"/>
      <c r="O124" s="115"/>
      <c r="P124" s="114"/>
      <c r="Q124" s="114"/>
    </row>
    <row r="125" spans="4:17" ht="12.75">
      <c r="D125" s="114"/>
      <c r="E125" s="114"/>
      <c r="F125" s="114"/>
      <c r="G125" s="114"/>
      <c r="H125" s="114"/>
      <c r="I125" s="114"/>
      <c r="J125" s="114"/>
      <c r="K125" s="115"/>
      <c r="L125" s="115"/>
      <c r="M125" s="115"/>
      <c r="N125" s="115"/>
      <c r="O125" s="115"/>
      <c r="P125" s="114"/>
      <c r="Q125" s="114"/>
    </row>
    <row r="126" spans="4:17" ht="12.75">
      <c r="D126" s="114"/>
      <c r="E126" s="114"/>
      <c r="F126" s="114"/>
      <c r="G126" s="114"/>
      <c r="H126" s="114"/>
      <c r="I126" s="114"/>
      <c r="J126" s="114"/>
      <c r="K126" s="115"/>
      <c r="L126" s="115"/>
      <c r="M126" s="115"/>
      <c r="N126" s="115"/>
      <c r="O126" s="115"/>
      <c r="P126" s="114"/>
      <c r="Q126" s="114"/>
    </row>
    <row r="127" spans="4:17" ht="12.75">
      <c r="D127" s="114"/>
      <c r="E127" s="114"/>
      <c r="F127" s="114"/>
      <c r="G127" s="114"/>
      <c r="H127" s="114"/>
      <c r="I127" s="114"/>
      <c r="J127" s="114"/>
      <c r="K127" s="115"/>
      <c r="L127" s="115"/>
      <c r="M127" s="115"/>
      <c r="N127" s="115"/>
      <c r="O127" s="115"/>
      <c r="P127" s="114"/>
      <c r="Q127" s="114"/>
    </row>
    <row r="128" spans="4:17" ht="12.75">
      <c r="D128" s="114"/>
      <c r="E128" s="114"/>
      <c r="F128" s="114"/>
      <c r="G128" s="114"/>
      <c r="H128" s="114"/>
      <c r="I128" s="114"/>
      <c r="J128" s="114"/>
      <c r="K128" s="115"/>
      <c r="L128" s="115"/>
      <c r="M128" s="115"/>
      <c r="N128" s="115"/>
      <c r="O128" s="115"/>
      <c r="P128" s="114"/>
      <c r="Q128" s="114"/>
    </row>
    <row r="129" spans="4:17" ht="12.75">
      <c r="D129" s="114"/>
      <c r="E129" s="114"/>
      <c r="F129" s="114"/>
      <c r="G129" s="114"/>
      <c r="H129" s="114"/>
      <c r="I129" s="114"/>
      <c r="J129" s="114"/>
      <c r="K129" s="115"/>
      <c r="L129" s="115"/>
      <c r="M129" s="115"/>
      <c r="N129" s="115"/>
      <c r="O129" s="115"/>
      <c r="P129" s="114"/>
      <c r="Q129" s="114"/>
    </row>
    <row r="130" spans="4:17" ht="12.75">
      <c r="D130" s="114"/>
      <c r="E130" s="114"/>
      <c r="F130" s="114"/>
      <c r="G130" s="114"/>
      <c r="H130" s="114"/>
      <c r="I130" s="114"/>
      <c r="J130" s="114"/>
      <c r="K130" s="115"/>
      <c r="L130" s="115"/>
      <c r="M130" s="115"/>
      <c r="N130" s="115"/>
      <c r="O130" s="115"/>
      <c r="P130" s="114"/>
      <c r="Q130" s="114"/>
    </row>
    <row r="131" spans="4:17" ht="12.75">
      <c r="D131" s="114"/>
      <c r="E131" s="114"/>
      <c r="F131" s="114"/>
      <c r="G131" s="114"/>
      <c r="H131" s="114"/>
      <c r="I131" s="114"/>
      <c r="J131" s="114"/>
      <c r="K131" s="115"/>
      <c r="L131" s="115"/>
      <c r="M131" s="115"/>
      <c r="N131" s="115"/>
      <c r="O131" s="115"/>
      <c r="P131" s="114"/>
      <c r="Q131" s="114"/>
    </row>
    <row r="132" spans="4:17" ht="12.75">
      <c r="D132" s="114"/>
      <c r="E132" s="114"/>
      <c r="F132" s="114"/>
      <c r="G132" s="114"/>
      <c r="H132" s="114"/>
      <c r="I132" s="114"/>
      <c r="J132" s="114"/>
      <c r="K132" s="115"/>
      <c r="L132" s="115"/>
      <c r="M132" s="115"/>
      <c r="N132" s="115"/>
      <c r="O132" s="115"/>
      <c r="P132" s="114"/>
      <c r="Q132" s="114"/>
    </row>
    <row r="133" spans="4:17" ht="12.75">
      <c r="D133" s="114"/>
      <c r="E133" s="114"/>
      <c r="F133" s="114"/>
      <c r="G133" s="114"/>
      <c r="H133" s="114"/>
      <c r="I133" s="114"/>
      <c r="J133" s="114"/>
      <c r="K133" s="115"/>
      <c r="L133" s="115"/>
      <c r="M133" s="115"/>
      <c r="N133" s="115"/>
      <c r="O133" s="115"/>
      <c r="P133" s="114"/>
      <c r="Q133" s="114"/>
    </row>
    <row r="134" spans="4:17" ht="12.75">
      <c r="D134" s="114"/>
      <c r="E134" s="114"/>
      <c r="F134" s="114"/>
      <c r="G134" s="114"/>
      <c r="H134" s="114"/>
      <c r="I134" s="114"/>
      <c r="J134" s="114"/>
      <c r="K134" s="115"/>
      <c r="L134" s="115"/>
      <c r="M134" s="115"/>
      <c r="N134" s="115"/>
      <c r="O134" s="115"/>
      <c r="P134" s="114"/>
      <c r="Q134" s="114"/>
    </row>
    <row r="135" spans="4:17" ht="12.75">
      <c r="D135" s="114"/>
      <c r="E135" s="114"/>
      <c r="F135" s="114"/>
      <c r="G135" s="114"/>
      <c r="H135" s="114"/>
      <c r="I135" s="114"/>
      <c r="J135" s="114"/>
      <c r="K135" s="115"/>
      <c r="L135" s="115"/>
      <c r="M135" s="115"/>
      <c r="N135" s="115"/>
      <c r="O135" s="115"/>
      <c r="P135" s="114"/>
      <c r="Q135" s="114"/>
    </row>
    <row r="136" spans="4:17" ht="12.75">
      <c r="D136" s="114"/>
      <c r="E136" s="114"/>
      <c r="F136" s="114"/>
      <c r="G136" s="114"/>
      <c r="H136" s="114"/>
      <c r="I136" s="114"/>
      <c r="J136" s="114"/>
      <c r="K136" s="115"/>
      <c r="L136" s="115"/>
      <c r="M136" s="115"/>
      <c r="N136" s="115"/>
      <c r="O136" s="115"/>
      <c r="P136" s="114"/>
      <c r="Q136" s="114"/>
    </row>
    <row r="137" spans="4:17" ht="12.75">
      <c r="D137" s="114"/>
      <c r="E137" s="114"/>
      <c r="F137" s="114"/>
      <c r="G137" s="114"/>
      <c r="H137" s="114"/>
      <c r="I137" s="114"/>
      <c r="J137" s="114"/>
      <c r="K137" s="115"/>
      <c r="L137" s="115"/>
      <c r="M137" s="115"/>
      <c r="N137" s="115"/>
      <c r="O137" s="115"/>
      <c r="P137" s="114"/>
      <c r="Q137" s="114"/>
    </row>
    <row r="138" spans="4:17" ht="12.75">
      <c r="D138" s="114"/>
      <c r="E138" s="114"/>
      <c r="F138" s="114"/>
      <c r="G138" s="114"/>
      <c r="H138" s="114"/>
      <c r="I138" s="114"/>
      <c r="J138" s="114"/>
      <c r="K138" s="115"/>
      <c r="L138" s="115"/>
      <c r="M138" s="115"/>
      <c r="N138" s="115"/>
      <c r="O138" s="115"/>
      <c r="P138" s="114"/>
      <c r="Q138" s="114"/>
    </row>
    <row r="139" spans="4:17" ht="12.75">
      <c r="D139" s="114"/>
      <c r="E139" s="114"/>
      <c r="F139" s="114"/>
      <c r="G139" s="114"/>
      <c r="H139" s="114"/>
      <c r="I139" s="114"/>
      <c r="J139" s="114"/>
      <c r="K139" s="115"/>
      <c r="L139" s="115"/>
      <c r="M139" s="115"/>
      <c r="N139" s="115"/>
      <c r="O139" s="115"/>
      <c r="P139" s="114"/>
      <c r="Q139" s="114"/>
    </row>
    <row r="140" spans="4:17" ht="12.75">
      <c r="D140" s="114"/>
      <c r="E140" s="114"/>
      <c r="F140" s="114"/>
      <c r="G140" s="114"/>
      <c r="H140" s="114"/>
      <c r="I140" s="114"/>
      <c r="J140" s="114"/>
      <c r="K140" s="115"/>
      <c r="L140" s="115"/>
      <c r="M140" s="115"/>
      <c r="N140" s="115"/>
      <c r="O140" s="115"/>
      <c r="P140" s="114"/>
      <c r="Q140" s="114"/>
    </row>
    <row r="141" spans="4:17" ht="12.75">
      <c r="D141" s="114"/>
      <c r="E141" s="114"/>
      <c r="F141" s="114"/>
      <c r="G141" s="114"/>
      <c r="H141" s="114"/>
      <c r="I141" s="114"/>
      <c r="J141" s="114"/>
      <c r="K141" s="115"/>
      <c r="L141" s="115"/>
      <c r="M141" s="115"/>
      <c r="N141" s="115"/>
      <c r="O141" s="115"/>
      <c r="P141" s="114"/>
      <c r="Q141" s="114"/>
    </row>
    <row r="142" spans="4:17" ht="12.75">
      <c r="D142" s="114"/>
      <c r="E142" s="114"/>
      <c r="F142" s="114"/>
      <c r="G142" s="114"/>
      <c r="H142" s="114"/>
      <c r="I142" s="114"/>
      <c r="J142" s="114"/>
      <c r="K142" s="115"/>
      <c r="L142" s="115"/>
      <c r="M142" s="115"/>
      <c r="N142" s="115"/>
      <c r="O142" s="115"/>
      <c r="P142" s="114"/>
      <c r="Q142" s="114"/>
    </row>
    <row r="143" spans="4:17" ht="12.75">
      <c r="D143" s="114"/>
      <c r="E143" s="114"/>
      <c r="F143" s="114"/>
      <c r="G143" s="114"/>
      <c r="H143" s="114"/>
      <c r="I143" s="114"/>
      <c r="J143" s="114"/>
      <c r="K143" s="115"/>
      <c r="L143" s="115"/>
      <c r="M143" s="115"/>
      <c r="N143" s="115"/>
      <c r="O143" s="115"/>
      <c r="P143" s="114"/>
      <c r="Q143" s="114"/>
    </row>
    <row r="144" spans="4:17" ht="12.75">
      <c r="D144" s="114"/>
      <c r="E144" s="114"/>
      <c r="F144" s="114"/>
      <c r="G144" s="114"/>
      <c r="H144" s="114"/>
      <c r="I144" s="114"/>
      <c r="J144" s="114"/>
      <c r="K144" s="115"/>
      <c r="L144" s="115"/>
      <c r="M144" s="115"/>
      <c r="N144" s="115"/>
      <c r="O144" s="115"/>
      <c r="P144" s="114"/>
      <c r="Q144" s="114"/>
    </row>
    <row r="145" spans="4:17" ht="12.75">
      <c r="D145" s="114"/>
      <c r="E145" s="114"/>
      <c r="F145" s="114"/>
      <c r="G145" s="114"/>
      <c r="H145" s="114"/>
      <c r="I145" s="114"/>
      <c r="J145" s="114"/>
      <c r="K145" s="115"/>
      <c r="L145" s="115"/>
      <c r="M145" s="115"/>
      <c r="N145" s="115"/>
      <c r="O145" s="115"/>
      <c r="P145" s="114"/>
      <c r="Q145" s="114"/>
    </row>
    <row r="146" spans="4:17" ht="12.75">
      <c r="D146" s="114"/>
      <c r="E146" s="114"/>
      <c r="F146" s="114"/>
      <c r="G146" s="114"/>
      <c r="H146" s="114"/>
      <c r="I146" s="114"/>
      <c r="J146" s="114"/>
      <c r="K146" s="115"/>
      <c r="L146" s="115"/>
      <c r="M146" s="115"/>
      <c r="N146" s="115"/>
      <c r="O146" s="115"/>
      <c r="P146" s="114"/>
      <c r="Q146" s="114"/>
    </row>
    <row r="147" spans="4:17" ht="12.75">
      <c r="D147" s="114"/>
      <c r="E147" s="114"/>
      <c r="F147" s="114"/>
      <c r="G147" s="114"/>
      <c r="H147" s="114"/>
      <c r="I147" s="114"/>
      <c r="J147" s="114"/>
      <c r="K147" s="115"/>
      <c r="L147" s="115"/>
      <c r="M147" s="115"/>
      <c r="N147" s="115"/>
      <c r="O147" s="115"/>
      <c r="P147" s="114"/>
      <c r="Q147" s="114"/>
    </row>
    <row r="148" spans="4:17" ht="12.75">
      <c r="D148" s="114"/>
      <c r="E148" s="114"/>
      <c r="F148" s="114"/>
      <c r="G148" s="114"/>
      <c r="H148" s="114"/>
      <c r="I148" s="114"/>
      <c r="J148" s="114"/>
      <c r="K148" s="115"/>
      <c r="L148" s="115"/>
      <c r="M148" s="115"/>
      <c r="N148" s="115"/>
      <c r="O148" s="115"/>
      <c r="P148" s="114"/>
      <c r="Q148" s="114"/>
    </row>
    <row r="149" spans="4:17" ht="12.75">
      <c r="D149" s="114"/>
      <c r="E149" s="114"/>
      <c r="F149" s="114"/>
      <c r="G149" s="114"/>
      <c r="H149" s="114"/>
      <c r="I149" s="114"/>
      <c r="J149" s="114"/>
      <c r="K149" s="115"/>
      <c r="L149" s="115"/>
      <c r="M149" s="115"/>
      <c r="N149" s="115"/>
      <c r="O149" s="115"/>
      <c r="P149" s="114"/>
      <c r="Q149" s="114"/>
    </row>
    <row r="150" spans="4:17" ht="12.75">
      <c r="D150" s="114"/>
      <c r="E150" s="114"/>
      <c r="F150" s="114"/>
      <c r="G150" s="114"/>
      <c r="H150" s="114"/>
      <c r="I150" s="114"/>
      <c r="J150" s="114"/>
      <c r="K150" s="115"/>
      <c r="L150" s="115"/>
      <c r="M150" s="115"/>
      <c r="N150" s="115"/>
      <c r="O150" s="115"/>
      <c r="P150" s="114"/>
      <c r="Q150" s="114"/>
    </row>
    <row r="151" spans="4:17" ht="12.75">
      <c r="D151" s="114"/>
      <c r="E151" s="114"/>
      <c r="F151" s="114"/>
      <c r="G151" s="114"/>
      <c r="H151" s="114"/>
      <c r="I151" s="114"/>
      <c r="J151" s="114"/>
      <c r="K151" s="115"/>
      <c r="L151" s="115"/>
      <c r="M151" s="115"/>
      <c r="N151" s="115"/>
      <c r="O151" s="115"/>
      <c r="P151" s="114"/>
      <c r="Q151" s="114"/>
    </row>
    <row r="152" spans="4:17" ht="12.75">
      <c r="D152" s="114"/>
      <c r="E152" s="114"/>
      <c r="F152" s="114"/>
      <c r="G152" s="114"/>
      <c r="H152" s="114"/>
      <c r="I152" s="114"/>
      <c r="J152" s="114"/>
      <c r="K152" s="115"/>
      <c r="L152" s="115"/>
      <c r="M152" s="115"/>
      <c r="N152" s="115"/>
      <c r="O152" s="115"/>
      <c r="P152" s="114"/>
      <c r="Q152" s="114"/>
    </row>
    <row r="153" spans="4:17" ht="12.75">
      <c r="D153" s="114"/>
      <c r="E153" s="114"/>
      <c r="F153" s="114"/>
      <c r="G153" s="114"/>
      <c r="H153" s="114"/>
      <c r="I153" s="114"/>
      <c r="J153" s="114"/>
      <c r="K153" s="115"/>
      <c r="L153" s="115"/>
      <c r="M153" s="115"/>
      <c r="N153" s="115"/>
      <c r="O153" s="115"/>
      <c r="P153" s="114"/>
      <c r="Q153" s="114"/>
    </row>
    <row r="154" spans="4:17" ht="12.75">
      <c r="D154" s="114"/>
      <c r="E154" s="114"/>
      <c r="F154" s="114"/>
      <c r="G154" s="114"/>
      <c r="H154" s="114"/>
      <c r="I154" s="114"/>
      <c r="J154" s="114"/>
      <c r="K154" s="115"/>
      <c r="L154" s="115"/>
      <c r="M154" s="115"/>
      <c r="N154" s="115"/>
      <c r="O154" s="115"/>
      <c r="P154" s="114"/>
      <c r="Q154" s="114"/>
    </row>
    <row r="155" spans="4:17" ht="12.75">
      <c r="D155" s="114"/>
      <c r="E155" s="114"/>
      <c r="F155" s="114"/>
      <c r="G155" s="114"/>
      <c r="H155" s="114"/>
      <c r="I155" s="114"/>
      <c r="J155" s="114"/>
      <c r="K155" s="115"/>
      <c r="L155" s="115"/>
      <c r="M155" s="115"/>
      <c r="N155" s="115"/>
      <c r="O155" s="115"/>
      <c r="P155" s="114"/>
      <c r="Q155" s="114"/>
    </row>
    <row r="156" spans="4:17" ht="12.75">
      <c r="D156" s="114"/>
      <c r="E156" s="114"/>
      <c r="F156" s="114"/>
      <c r="G156" s="114"/>
      <c r="H156" s="114"/>
      <c r="I156" s="114"/>
      <c r="J156" s="114"/>
      <c r="K156" s="115"/>
      <c r="L156" s="115"/>
      <c r="M156" s="115"/>
      <c r="N156" s="115"/>
      <c r="O156" s="115"/>
      <c r="P156" s="114"/>
      <c r="Q156" s="114"/>
    </row>
    <row r="157" spans="4:17" ht="12.75">
      <c r="D157" s="114"/>
      <c r="E157" s="114"/>
      <c r="F157" s="114"/>
      <c r="G157" s="114"/>
      <c r="H157" s="114"/>
      <c r="I157" s="114"/>
      <c r="J157" s="114"/>
      <c r="K157" s="115"/>
      <c r="L157" s="115"/>
      <c r="M157" s="115"/>
      <c r="N157" s="115"/>
      <c r="O157" s="115"/>
      <c r="P157" s="114"/>
      <c r="Q157" s="114"/>
    </row>
    <row r="158" spans="4:17" ht="12.75">
      <c r="D158" s="114"/>
      <c r="E158" s="114"/>
      <c r="F158" s="114"/>
      <c r="G158" s="114"/>
      <c r="H158" s="114"/>
      <c r="I158" s="114"/>
      <c r="J158" s="114"/>
      <c r="K158" s="115"/>
      <c r="L158" s="115"/>
      <c r="M158" s="115"/>
      <c r="N158" s="115"/>
      <c r="O158" s="115"/>
      <c r="P158" s="114"/>
      <c r="Q158" s="114"/>
    </row>
    <row r="159" spans="4:17" ht="12.75">
      <c r="D159" s="114"/>
      <c r="E159" s="114"/>
      <c r="F159" s="114"/>
      <c r="G159" s="114"/>
      <c r="H159" s="114"/>
      <c r="I159" s="114"/>
      <c r="J159" s="114"/>
      <c r="K159" s="115"/>
      <c r="L159" s="115"/>
      <c r="M159" s="115"/>
      <c r="N159" s="115"/>
      <c r="O159" s="115"/>
      <c r="P159" s="114"/>
      <c r="Q159" s="114"/>
    </row>
    <row r="160" spans="4:17" ht="12.75">
      <c r="D160" s="114"/>
      <c r="E160" s="114"/>
      <c r="F160" s="114"/>
      <c r="G160" s="114"/>
      <c r="H160" s="114"/>
      <c r="I160" s="114"/>
      <c r="J160" s="114"/>
      <c r="K160" s="115"/>
      <c r="L160" s="115"/>
      <c r="M160" s="115"/>
      <c r="N160" s="115"/>
      <c r="O160" s="115"/>
      <c r="P160" s="114"/>
      <c r="Q160" s="114"/>
    </row>
    <row r="161" spans="4:17" ht="12.75">
      <c r="D161" s="114"/>
      <c r="E161" s="114"/>
      <c r="F161" s="114"/>
      <c r="G161" s="114"/>
      <c r="H161" s="114"/>
      <c r="I161" s="114"/>
      <c r="J161" s="114"/>
      <c r="K161" s="115"/>
      <c r="L161" s="115"/>
      <c r="M161" s="115"/>
      <c r="N161" s="115"/>
      <c r="O161" s="115"/>
      <c r="P161" s="114"/>
      <c r="Q161" s="114"/>
    </row>
    <row r="162" spans="4:17" ht="12.75">
      <c r="D162" s="114"/>
      <c r="E162" s="114"/>
      <c r="F162" s="114"/>
      <c r="G162" s="114"/>
      <c r="H162" s="114"/>
      <c r="I162" s="114"/>
      <c r="J162" s="114"/>
      <c r="K162" s="115"/>
      <c r="L162" s="115"/>
      <c r="M162" s="115"/>
      <c r="N162" s="115"/>
      <c r="O162" s="115"/>
      <c r="P162" s="114"/>
      <c r="Q162" s="114"/>
    </row>
    <row r="163" spans="4:17" ht="12.75">
      <c r="D163" s="114"/>
      <c r="E163" s="114"/>
      <c r="F163" s="114"/>
      <c r="G163" s="114"/>
      <c r="H163" s="114"/>
      <c r="I163" s="114"/>
      <c r="J163" s="114"/>
      <c r="K163" s="115"/>
      <c r="L163" s="115"/>
      <c r="M163" s="115"/>
      <c r="N163" s="115"/>
      <c r="O163" s="115"/>
      <c r="P163" s="114"/>
      <c r="Q163" s="114"/>
    </row>
    <row r="164" spans="4:17" ht="12.75">
      <c r="D164" s="114"/>
      <c r="E164" s="114"/>
      <c r="F164" s="114"/>
      <c r="G164" s="114"/>
      <c r="H164" s="114"/>
      <c r="I164" s="114"/>
      <c r="J164" s="114"/>
      <c r="K164" s="115"/>
      <c r="L164" s="115"/>
      <c r="M164" s="115"/>
      <c r="N164" s="115"/>
      <c r="O164" s="115"/>
      <c r="P164" s="114"/>
      <c r="Q164" s="114"/>
    </row>
    <row r="165" spans="4:17" ht="12.75">
      <c r="D165" s="114"/>
      <c r="E165" s="114"/>
      <c r="F165" s="114"/>
      <c r="G165" s="114"/>
      <c r="H165" s="114"/>
      <c r="I165" s="114"/>
      <c r="J165" s="114"/>
      <c r="K165" s="115"/>
      <c r="L165" s="115"/>
      <c r="M165" s="115"/>
      <c r="N165" s="115"/>
      <c r="O165" s="115"/>
      <c r="P165" s="114"/>
      <c r="Q165" s="114"/>
    </row>
    <row r="166" spans="4:17" ht="12.75">
      <c r="D166" s="114"/>
      <c r="E166" s="114"/>
      <c r="F166" s="114"/>
      <c r="G166" s="114"/>
      <c r="H166" s="114"/>
      <c r="I166" s="114"/>
      <c r="J166" s="114"/>
      <c r="K166" s="115"/>
      <c r="L166" s="115"/>
      <c r="M166" s="115"/>
      <c r="N166" s="115"/>
      <c r="O166" s="115"/>
      <c r="P166" s="114"/>
      <c r="Q166" s="114"/>
    </row>
    <row r="167" spans="4:17" ht="12.75">
      <c r="D167" s="114"/>
      <c r="E167" s="114"/>
      <c r="F167" s="114"/>
      <c r="G167" s="114"/>
      <c r="H167" s="114"/>
      <c r="I167" s="114"/>
      <c r="J167" s="114"/>
      <c r="K167" s="115"/>
      <c r="L167" s="115"/>
      <c r="M167" s="115"/>
      <c r="N167" s="115"/>
      <c r="O167" s="115"/>
      <c r="P167" s="114"/>
      <c r="Q167" s="114"/>
    </row>
    <row r="168" spans="4:17" ht="12.75">
      <c r="D168" s="114"/>
      <c r="E168" s="114"/>
      <c r="F168" s="114"/>
      <c r="G168" s="114"/>
      <c r="H168" s="114"/>
      <c r="I168" s="114"/>
      <c r="J168" s="114"/>
      <c r="K168" s="115"/>
      <c r="L168" s="115"/>
      <c r="M168" s="115"/>
      <c r="N168" s="115"/>
      <c r="O168" s="115"/>
      <c r="P168" s="114"/>
      <c r="Q168" s="114"/>
    </row>
    <row r="169" spans="4:17" ht="12.75">
      <c r="D169" s="114"/>
      <c r="E169" s="114"/>
      <c r="F169" s="114"/>
      <c r="G169" s="114"/>
      <c r="H169" s="114"/>
      <c r="I169" s="114"/>
      <c r="J169" s="114"/>
      <c r="K169" s="115"/>
      <c r="L169" s="115"/>
      <c r="M169" s="115"/>
      <c r="N169" s="115"/>
      <c r="O169" s="115"/>
      <c r="P169" s="114"/>
      <c r="Q169" s="114"/>
    </row>
    <row r="170" spans="4:17" ht="12.75">
      <c r="D170" s="114"/>
      <c r="E170" s="114"/>
      <c r="F170" s="114"/>
      <c r="G170" s="114"/>
      <c r="H170" s="114"/>
      <c r="I170" s="114"/>
      <c r="J170" s="114"/>
      <c r="K170" s="115"/>
      <c r="L170" s="115"/>
      <c r="M170" s="115"/>
      <c r="N170" s="115"/>
      <c r="O170" s="115"/>
      <c r="P170" s="114"/>
      <c r="Q170" s="114"/>
    </row>
    <row r="171" spans="4:17" ht="12.75">
      <c r="D171" s="114"/>
      <c r="E171" s="114"/>
      <c r="F171" s="114"/>
      <c r="G171" s="114"/>
      <c r="H171" s="114"/>
      <c r="I171" s="114"/>
      <c r="J171" s="114"/>
      <c r="K171" s="115"/>
      <c r="L171" s="115"/>
      <c r="M171" s="115"/>
      <c r="N171" s="115"/>
      <c r="O171" s="115"/>
      <c r="P171" s="114"/>
      <c r="Q171" s="114"/>
    </row>
    <row r="172" spans="4:17" ht="12.75">
      <c r="D172" s="114"/>
      <c r="E172" s="114"/>
      <c r="F172" s="114"/>
      <c r="G172" s="114"/>
      <c r="H172" s="114"/>
      <c r="I172" s="114"/>
      <c r="J172" s="114"/>
      <c r="K172" s="115"/>
      <c r="L172" s="115"/>
      <c r="M172" s="115"/>
      <c r="N172" s="115"/>
      <c r="O172" s="115"/>
      <c r="P172" s="114"/>
      <c r="Q172" s="114"/>
    </row>
    <row r="173" spans="4:17" ht="12.75">
      <c r="D173" s="114"/>
      <c r="E173" s="114"/>
      <c r="F173" s="114"/>
      <c r="G173" s="114"/>
      <c r="H173" s="114"/>
      <c r="I173" s="114"/>
      <c r="J173" s="114"/>
      <c r="K173" s="115"/>
      <c r="L173" s="115"/>
      <c r="M173" s="115"/>
      <c r="N173" s="115"/>
      <c r="O173" s="115"/>
      <c r="P173" s="114"/>
      <c r="Q173" s="114"/>
    </row>
    <row r="174" spans="4:17" ht="12.75">
      <c r="D174" s="114"/>
      <c r="E174" s="114"/>
      <c r="F174" s="114"/>
      <c r="G174" s="114"/>
      <c r="H174" s="114"/>
      <c r="I174" s="114"/>
      <c r="J174" s="114"/>
      <c r="K174" s="115"/>
      <c r="L174" s="115"/>
      <c r="M174" s="115"/>
      <c r="N174" s="115"/>
      <c r="O174" s="115"/>
      <c r="P174" s="114"/>
      <c r="Q174" s="114"/>
    </row>
    <row r="175" spans="4:17" ht="12.75">
      <c r="D175" s="114"/>
      <c r="E175" s="114"/>
      <c r="F175" s="114"/>
      <c r="G175" s="114"/>
      <c r="H175" s="114"/>
      <c r="I175" s="114"/>
      <c r="J175" s="114"/>
      <c r="K175" s="115"/>
      <c r="L175" s="115"/>
      <c r="M175" s="115"/>
      <c r="N175" s="115"/>
      <c r="O175" s="115"/>
      <c r="P175" s="114"/>
      <c r="Q175" s="114"/>
    </row>
    <row r="176" spans="4:17" ht="12.75">
      <c r="D176" s="114"/>
      <c r="E176" s="114"/>
      <c r="F176" s="114"/>
      <c r="G176" s="114"/>
      <c r="H176" s="114"/>
      <c r="I176" s="114"/>
      <c r="J176" s="114"/>
      <c r="K176" s="115"/>
      <c r="L176" s="115"/>
      <c r="M176" s="115"/>
      <c r="N176" s="115"/>
      <c r="O176" s="115"/>
      <c r="P176" s="114"/>
      <c r="Q176" s="114"/>
    </row>
    <row r="177" spans="4:17" ht="12.75">
      <c r="D177" s="114"/>
      <c r="E177" s="114"/>
      <c r="F177" s="114"/>
      <c r="G177" s="114"/>
      <c r="H177" s="114"/>
      <c r="I177" s="114"/>
      <c r="J177" s="114"/>
      <c r="K177" s="115"/>
      <c r="L177" s="115"/>
      <c r="M177" s="115"/>
      <c r="N177" s="115"/>
      <c r="O177" s="115"/>
      <c r="P177" s="114"/>
      <c r="Q177" s="114"/>
    </row>
    <row r="178" spans="4:17" ht="12.75">
      <c r="D178" s="114"/>
      <c r="E178" s="114"/>
      <c r="F178" s="114"/>
      <c r="G178" s="114"/>
      <c r="H178" s="114"/>
      <c r="I178" s="114"/>
      <c r="J178" s="114"/>
      <c r="K178" s="115"/>
      <c r="L178" s="115"/>
      <c r="M178" s="115"/>
      <c r="N178" s="115"/>
      <c r="O178" s="115"/>
      <c r="P178" s="114"/>
      <c r="Q178" s="114"/>
    </row>
    <row r="179" spans="4:17" ht="12.75">
      <c r="D179" s="114"/>
      <c r="E179" s="114"/>
      <c r="F179" s="114"/>
      <c r="G179" s="114"/>
      <c r="H179" s="114"/>
      <c r="I179" s="114"/>
      <c r="J179" s="114"/>
      <c r="K179" s="115"/>
      <c r="L179" s="115"/>
      <c r="M179" s="115"/>
      <c r="N179" s="115"/>
      <c r="O179" s="115"/>
      <c r="P179" s="114"/>
      <c r="Q179" s="114"/>
    </row>
    <row r="180" spans="4:17" ht="12.75">
      <c r="D180" s="114"/>
      <c r="E180" s="114"/>
      <c r="F180" s="114"/>
      <c r="G180" s="114"/>
      <c r="H180" s="114"/>
      <c r="I180" s="114"/>
      <c r="J180" s="114"/>
      <c r="K180" s="115"/>
      <c r="L180" s="115"/>
      <c r="M180" s="115"/>
      <c r="N180" s="115"/>
      <c r="O180" s="115"/>
      <c r="P180" s="114"/>
      <c r="Q180" s="114"/>
    </row>
    <row r="181" spans="4:17" ht="12.75">
      <c r="D181" s="114"/>
      <c r="E181" s="114"/>
      <c r="F181" s="114"/>
      <c r="G181" s="114"/>
      <c r="H181" s="114"/>
      <c r="I181" s="114"/>
      <c r="J181" s="114"/>
      <c r="K181" s="115"/>
      <c r="L181" s="115"/>
      <c r="M181" s="115"/>
      <c r="N181" s="115"/>
      <c r="O181" s="115"/>
      <c r="P181" s="114"/>
      <c r="Q181" s="114"/>
    </row>
    <row r="182" spans="4:17" ht="12.75">
      <c r="D182" s="114"/>
      <c r="E182" s="114"/>
      <c r="F182" s="114"/>
      <c r="G182" s="114"/>
      <c r="H182" s="114"/>
      <c r="I182" s="114"/>
      <c r="J182" s="114"/>
      <c r="K182" s="115"/>
      <c r="L182" s="115"/>
      <c r="M182" s="115"/>
      <c r="N182" s="115"/>
      <c r="O182" s="115"/>
      <c r="P182" s="114"/>
      <c r="Q182" s="114"/>
    </row>
    <row r="183" spans="4:17" ht="12.75">
      <c r="D183" s="114"/>
      <c r="E183" s="114"/>
      <c r="F183" s="114"/>
      <c r="G183" s="114"/>
      <c r="H183" s="114"/>
      <c r="I183" s="114"/>
      <c r="J183" s="114"/>
      <c r="K183" s="115"/>
      <c r="L183" s="115"/>
      <c r="M183" s="115"/>
      <c r="N183" s="115"/>
      <c r="O183" s="115"/>
      <c r="P183" s="114"/>
      <c r="Q183" s="114"/>
    </row>
    <row r="184" spans="4:17" ht="12.75">
      <c r="D184" s="114"/>
      <c r="E184" s="114"/>
      <c r="F184" s="114"/>
      <c r="G184" s="114"/>
      <c r="H184" s="114"/>
      <c r="I184" s="114"/>
      <c r="J184" s="114"/>
      <c r="K184" s="115"/>
      <c r="L184" s="115"/>
      <c r="M184" s="115"/>
      <c r="N184" s="115"/>
      <c r="O184" s="115"/>
      <c r="P184" s="114"/>
      <c r="Q184" s="114"/>
    </row>
    <row r="185" spans="4:17" ht="12.75">
      <c r="D185" s="114"/>
      <c r="E185" s="114"/>
      <c r="F185" s="114"/>
      <c r="G185" s="114"/>
      <c r="H185" s="114"/>
      <c r="I185" s="114"/>
      <c r="J185" s="114"/>
      <c r="K185" s="115"/>
      <c r="L185" s="115"/>
      <c r="M185" s="115"/>
      <c r="N185" s="115"/>
      <c r="O185" s="115"/>
      <c r="P185" s="114"/>
      <c r="Q185" s="114"/>
    </row>
    <row r="186" spans="4:17" ht="12.75">
      <c r="D186" s="114"/>
      <c r="E186" s="114"/>
      <c r="F186" s="114"/>
      <c r="G186" s="114"/>
      <c r="H186" s="114"/>
      <c r="I186" s="114"/>
      <c r="J186" s="114"/>
      <c r="K186" s="115"/>
      <c r="L186" s="115"/>
      <c r="M186" s="115"/>
      <c r="N186" s="115"/>
      <c r="O186" s="115"/>
      <c r="P186" s="114"/>
      <c r="Q186" s="114"/>
    </row>
    <row r="187" spans="4:17" ht="12.75">
      <c r="D187" s="114"/>
      <c r="E187" s="114"/>
      <c r="F187" s="114"/>
      <c r="G187" s="114"/>
      <c r="H187" s="114"/>
      <c r="I187" s="114"/>
      <c r="J187" s="114"/>
      <c r="K187" s="115"/>
      <c r="L187" s="115"/>
      <c r="M187" s="115"/>
      <c r="N187" s="115"/>
      <c r="O187" s="115"/>
      <c r="P187" s="114"/>
      <c r="Q187" s="114"/>
    </row>
    <row r="188" spans="4:17" ht="12.75">
      <c r="D188" s="114"/>
      <c r="E188" s="114"/>
      <c r="F188" s="114"/>
      <c r="G188" s="114"/>
      <c r="H188" s="114"/>
      <c r="I188" s="114"/>
      <c r="J188" s="114"/>
      <c r="K188" s="115"/>
      <c r="L188" s="115"/>
      <c r="M188" s="115"/>
      <c r="N188" s="115"/>
      <c r="O188" s="115"/>
      <c r="P188" s="114"/>
      <c r="Q188" s="114"/>
    </row>
    <row r="189" spans="4:17" ht="12.75">
      <c r="D189" s="114"/>
      <c r="E189" s="114"/>
      <c r="F189" s="114"/>
      <c r="G189" s="114"/>
      <c r="H189" s="114"/>
      <c r="I189" s="114"/>
      <c r="J189" s="114"/>
      <c r="K189" s="115"/>
      <c r="L189" s="115"/>
      <c r="M189" s="115"/>
      <c r="N189" s="115"/>
      <c r="O189" s="115"/>
      <c r="P189" s="114"/>
      <c r="Q189" s="114"/>
    </row>
    <row r="190" spans="4:17" ht="12.75">
      <c r="D190" s="114"/>
      <c r="E190" s="114"/>
      <c r="F190" s="114"/>
      <c r="G190" s="114"/>
      <c r="H190" s="114"/>
      <c r="I190" s="114"/>
      <c r="J190" s="114"/>
      <c r="K190" s="115"/>
      <c r="L190" s="115"/>
      <c r="M190" s="115"/>
      <c r="N190" s="115"/>
      <c r="O190" s="115"/>
      <c r="P190" s="114"/>
      <c r="Q190" s="114"/>
    </row>
    <row r="191" spans="4:17" ht="12.75">
      <c r="D191" s="114"/>
      <c r="E191" s="114"/>
      <c r="F191" s="114"/>
      <c r="G191" s="114"/>
      <c r="H191" s="114"/>
      <c r="I191" s="114"/>
      <c r="J191" s="114"/>
      <c r="K191" s="115"/>
      <c r="L191" s="115"/>
      <c r="M191" s="115"/>
      <c r="N191" s="115"/>
      <c r="O191" s="115"/>
      <c r="P191" s="114"/>
      <c r="Q191" s="114"/>
    </row>
    <row r="192" spans="4:17" ht="12.75">
      <c r="D192" s="114"/>
      <c r="E192" s="114"/>
      <c r="F192" s="114"/>
      <c r="G192" s="114"/>
      <c r="H192" s="114"/>
      <c r="I192" s="114"/>
      <c r="J192" s="114"/>
      <c r="K192" s="115"/>
      <c r="L192" s="115"/>
      <c r="M192" s="115"/>
      <c r="N192" s="115"/>
      <c r="O192" s="115"/>
      <c r="P192" s="114"/>
      <c r="Q192" s="114"/>
    </row>
    <row r="193" spans="4:17" ht="12.75">
      <c r="D193" s="114"/>
      <c r="E193" s="114"/>
      <c r="F193" s="114"/>
      <c r="G193" s="114"/>
      <c r="H193" s="114"/>
      <c r="I193" s="114"/>
      <c r="J193" s="114"/>
      <c r="K193" s="115"/>
      <c r="L193" s="115"/>
      <c r="M193" s="115"/>
      <c r="N193" s="115"/>
      <c r="O193" s="115"/>
      <c r="P193" s="114"/>
      <c r="Q193" s="114"/>
    </row>
    <row r="194" spans="4:17" ht="12.75">
      <c r="D194" s="114"/>
      <c r="E194" s="114"/>
      <c r="F194" s="114"/>
      <c r="G194" s="114"/>
      <c r="H194" s="114"/>
      <c r="I194" s="114"/>
      <c r="J194" s="114"/>
      <c r="K194" s="115"/>
      <c r="L194" s="115"/>
      <c r="M194" s="115"/>
      <c r="N194" s="115"/>
      <c r="O194" s="115"/>
      <c r="P194" s="114"/>
      <c r="Q194" s="114"/>
    </row>
    <row r="195" spans="4:17" ht="12.75">
      <c r="D195" s="114"/>
      <c r="E195" s="114"/>
      <c r="F195" s="114"/>
      <c r="G195" s="114"/>
      <c r="H195" s="114"/>
      <c r="I195" s="114"/>
      <c r="J195" s="114"/>
      <c r="K195" s="115"/>
      <c r="L195" s="115"/>
      <c r="M195" s="115"/>
      <c r="N195" s="115"/>
      <c r="O195" s="115"/>
      <c r="P195" s="114"/>
      <c r="Q195" s="114"/>
    </row>
    <row r="196" spans="4:17" ht="12.75">
      <c r="D196" s="114"/>
      <c r="E196" s="114"/>
      <c r="F196" s="114"/>
      <c r="G196" s="114"/>
      <c r="H196" s="114"/>
      <c r="I196" s="114"/>
      <c r="J196" s="114"/>
      <c r="K196" s="115"/>
      <c r="L196" s="115"/>
      <c r="M196" s="115"/>
      <c r="N196" s="115"/>
      <c r="O196" s="115"/>
      <c r="P196" s="114"/>
      <c r="Q196" s="114"/>
    </row>
    <row r="197" spans="4:17" ht="12.75">
      <c r="D197" s="114"/>
      <c r="E197" s="114"/>
      <c r="F197" s="114"/>
      <c r="G197" s="114"/>
      <c r="H197" s="114"/>
      <c r="I197" s="114"/>
      <c r="J197" s="114"/>
      <c r="K197" s="115"/>
      <c r="L197" s="115"/>
      <c r="M197" s="115"/>
      <c r="N197" s="115"/>
      <c r="O197" s="115"/>
      <c r="P197" s="114"/>
      <c r="Q197" s="114"/>
    </row>
    <row r="198" spans="4:17" ht="12.75">
      <c r="D198" s="114"/>
      <c r="E198" s="114"/>
      <c r="F198" s="114"/>
      <c r="G198" s="114"/>
      <c r="H198" s="114"/>
      <c r="I198" s="114"/>
      <c r="J198" s="114"/>
      <c r="K198" s="115"/>
      <c r="L198" s="115"/>
      <c r="M198" s="115"/>
      <c r="N198" s="115"/>
      <c r="O198" s="115"/>
      <c r="P198" s="114"/>
      <c r="Q198" s="114"/>
    </row>
    <row r="199" spans="4:17" ht="12.75">
      <c r="D199" s="114"/>
      <c r="E199" s="114"/>
      <c r="F199" s="114"/>
      <c r="G199" s="114"/>
      <c r="H199" s="114"/>
      <c r="I199" s="114"/>
      <c r="J199" s="114"/>
      <c r="K199" s="115"/>
      <c r="L199" s="115"/>
      <c r="M199" s="115"/>
      <c r="N199" s="115"/>
      <c r="O199" s="115"/>
      <c r="P199" s="114"/>
      <c r="Q199" s="114"/>
    </row>
    <row r="200" spans="4:17" ht="12.75">
      <c r="D200" s="114"/>
      <c r="E200" s="114"/>
      <c r="F200" s="114"/>
      <c r="G200" s="114"/>
      <c r="H200" s="114"/>
      <c r="I200" s="114"/>
      <c r="J200" s="114"/>
      <c r="K200" s="115"/>
      <c r="L200" s="115"/>
      <c r="M200" s="115"/>
      <c r="N200" s="115"/>
      <c r="O200" s="115"/>
      <c r="P200" s="114"/>
      <c r="Q200" s="114"/>
    </row>
    <row r="201" spans="4:17" ht="12.75">
      <c r="D201" s="114"/>
      <c r="E201" s="114"/>
      <c r="F201" s="114"/>
      <c r="G201" s="114"/>
      <c r="H201" s="114"/>
      <c r="I201" s="114"/>
      <c r="J201" s="114"/>
      <c r="K201" s="115"/>
      <c r="L201" s="115"/>
      <c r="M201" s="115"/>
      <c r="N201" s="115"/>
      <c r="O201" s="115"/>
      <c r="P201" s="114"/>
      <c r="Q201" s="114"/>
    </row>
    <row r="202" spans="4:17" ht="12.75">
      <c r="D202" s="114"/>
      <c r="E202" s="114"/>
      <c r="F202" s="114"/>
      <c r="G202" s="114"/>
      <c r="H202" s="114"/>
      <c r="I202" s="114"/>
      <c r="J202" s="114"/>
      <c r="K202" s="115"/>
      <c r="L202" s="115"/>
      <c r="M202" s="115"/>
      <c r="N202" s="115"/>
      <c r="O202" s="115"/>
      <c r="P202" s="114"/>
      <c r="Q202" s="114"/>
    </row>
    <row r="203" spans="4:17" ht="12.75">
      <c r="D203" s="114"/>
      <c r="E203" s="114"/>
      <c r="F203" s="114"/>
      <c r="G203" s="114"/>
      <c r="H203" s="114"/>
      <c r="I203" s="114"/>
      <c r="J203" s="114"/>
      <c r="K203" s="115"/>
      <c r="L203" s="115"/>
      <c r="M203" s="115"/>
      <c r="N203" s="115"/>
      <c r="O203" s="115"/>
      <c r="P203" s="114"/>
      <c r="Q203" s="114"/>
    </row>
    <row r="204" spans="4:17" ht="12.75">
      <c r="D204" s="114"/>
      <c r="E204" s="114"/>
      <c r="F204" s="114"/>
      <c r="G204" s="114"/>
      <c r="H204" s="114"/>
      <c r="I204" s="114"/>
      <c r="J204" s="114"/>
      <c r="K204" s="115"/>
      <c r="L204" s="115"/>
      <c r="M204" s="115"/>
      <c r="N204" s="115"/>
      <c r="O204" s="115"/>
      <c r="P204" s="114"/>
      <c r="Q204" s="114"/>
    </row>
    <row r="205" spans="4:17" ht="12.75">
      <c r="D205" s="114"/>
      <c r="E205" s="114"/>
      <c r="F205" s="114"/>
      <c r="G205" s="114"/>
      <c r="H205" s="114"/>
      <c r="I205" s="114"/>
      <c r="J205" s="114"/>
      <c r="K205" s="115"/>
      <c r="L205" s="115"/>
      <c r="M205" s="115"/>
      <c r="N205" s="115"/>
      <c r="O205" s="115"/>
      <c r="P205" s="114"/>
      <c r="Q205" s="114"/>
    </row>
    <row r="206" spans="4:17" ht="12.75">
      <c r="D206" s="114"/>
      <c r="E206" s="114"/>
      <c r="F206" s="114"/>
      <c r="G206" s="114"/>
      <c r="H206" s="114"/>
      <c r="I206" s="114"/>
      <c r="J206" s="114"/>
      <c r="K206" s="115"/>
      <c r="L206" s="115"/>
      <c r="M206" s="115"/>
      <c r="N206" s="115"/>
      <c r="O206" s="115"/>
      <c r="P206" s="114"/>
      <c r="Q206" s="114"/>
    </row>
    <row r="207" spans="4:17" ht="12.75">
      <c r="D207" s="114"/>
      <c r="E207" s="114"/>
      <c r="F207" s="114"/>
      <c r="G207" s="114"/>
      <c r="H207" s="114"/>
      <c r="I207" s="114"/>
      <c r="J207" s="114"/>
      <c r="K207" s="115"/>
      <c r="L207" s="115"/>
      <c r="M207" s="115"/>
      <c r="N207" s="115"/>
      <c r="O207" s="115"/>
      <c r="P207" s="114"/>
      <c r="Q207" s="114"/>
    </row>
    <row r="208" spans="4:17" ht="12.75">
      <c r="D208" s="114"/>
      <c r="E208" s="114"/>
      <c r="F208" s="114"/>
      <c r="G208" s="114"/>
      <c r="H208" s="114"/>
      <c r="I208" s="114"/>
      <c r="J208" s="114"/>
      <c r="K208" s="115"/>
      <c r="L208" s="115"/>
      <c r="M208" s="115"/>
      <c r="N208" s="115"/>
      <c r="O208" s="115"/>
      <c r="P208" s="114"/>
      <c r="Q208" s="114"/>
    </row>
    <row r="209" spans="4:17" ht="12.75">
      <c r="D209" s="114"/>
      <c r="E209" s="114"/>
      <c r="F209" s="114"/>
      <c r="G209" s="114"/>
      <c r="H209" s="114"/>
      <c r="I209" s="114"/>
      <c r="J209" s="114"/>
      <c r="K209" s="115"/>
      <c r="L209" s="115"/>
      <c r="M209" s="115"/>
      <c r="N209" s="115"/>
      <c r="O209" s="115"/>
      <c r="P209" s="114"/>
      <c r="Q209" s="114"/>
    </row>
    <row r="210" spans="4:17" ht="12.75">
      <c r="D210" s="114"/>
      <c r="E210" s="114"/>
      <c r="F210" s="114"/>
      <c r="G210" s="114"/>
      <c r="H210" s="114"/>
      <c r="I210" s="114"/>
      <c r="J210" s="114"/>
      <c r="K210" s="115"/>
      <c r="L210" s="115"/>
      <c r="M210" s="115"/>
      <c r="N210" s="115"/>
      <c r="O210" s="115"/>
      <c r="P210" s="114"/>
      <c r="Q210" s="114"/>
    </row>
    <row r="211" spans="4:17" ht="12.75">
      <c r="D211" s="114"/>
      <c r="E211" s="114"/>
      <c r="F211" s="114"/>
      <c r="G211" s="114"/>
      <c r="H211" s="114"/>
      <c r="I211" s="114"/>
      <c r="J211" s="114"/>
      <c r="K211" s="115"/>
      <c r="L211" s="115"/>
      <c r="M211" s="115"/>
      <c r="N211" s="115"/>
      <c r="O211" s="115"/>
      <c r="P211" s="114"/>
      <c r="Q211" s="114"/>
    </row>
    <row r="212" spans="4:17" ht="12.75">
      <c r="D212" s="114"/>
      <c r="E212" s="114"/>
      <c r="F212" s="114"/>
      <c r="G212" s="114"/>
      <c r="H212" s="114"/>
      <c r="I212" s="114"/>
      <c r="J212" s="114"/>
      <c r="K212" s="115"/>
      <c r="L212" s="115"/>
      <c r="M212" s="115"/>
      <c r="N212" s="115"/>
      <c r="O212" s="115"/>
      <c r="P212" s="114"/>
      <c r="Q212" s="114"/>
    </row>
    <row r="213" spans="4:17" ht="12.75">
      <c r="D213" s="114"/>
      <c r="E213" s="114"/>
      <c r="F213" s="114"/>
      <c r="G213" s="114"/>
      <c r="H213" s="114"/>
      <c r="I213" s="114"/>
      <c r="J213" s="114"/>
      <c r="K213" s="115"/>
      <c r="L213" s="115"/>
      <c r="M213" s="115"/>
      <c r="N213" s="115"/>
      <c r="O213" s="115"/>
      <c r="P213" s="114"/>
      <c r="Q213" s="114"/>
    </row>
    <row r="214" spans="4:17" ht="12.75">
      <c r="D214" s="114"/>
      <c r="E214" s="114"/>
      <c r="F214" s="114"/>
      <c r="G214" s="114"/>
      <c r="H214" s="114"/>
      <c r="I214" s="114"/>
      <c r="J214" s="114"/>
      <c r="K214" s="115"/>
      <c r="L214" s="115"/>
      <c r="M214" s="115"/>
      <c r="N214" s="115"/>
      <c r="O214" s="115"/>
      <c r="P214" s="114"/>
      <c r="Q214" s="114"/>
    </row>
    <row r="215" spans="4:17" ht="12.75">
      <c r="D215" s="114"/>
      <c r="E215" s="114"/>
      <c r="F215" s="114"/>
      <c r="G215" s="114"/>
      <c r="H215" s="114"/>
      <c r="I215" s="114"/>
      <c r="J215" s="114"/>
      <c r="K215" s="115"/>
      <c r="L215" s="115"/>
      <c r="M215" s="115"/>
      <c r="N215" s="115"/>
      <c r="O215" s="115"/>
      <c r="P215" s="114"/>
      <c r="Q215" s="114"/>
    </row>
    <row r="216" spans="4:17" ht="12.75">
      <c r="D216" s="114"/>
      <c r="E216" s="114"/>
      <c r="F216" s="114"/>
      <c r="G216" s="114"/>
      <c r="H216" s="114"/>
      <c r="I216" s="114"/>
      <c r="J216" s="114"/>
      <c r="K216" s="115"/>
      <c r="L216" s="115"/>
      <c r="M216" s="115"/>
      <c r="N216" s="115"/>
      <c r="O216" s="115"/>
      <c r="P216" s="114"/>
      <c r="Q216" s="114"/>
    </row>
    <row r="217" spans="4:17" ht="12.75">
      <c r="D217" s="114"/>
      <c r="E217" s="114"/>
      <c r="F217" s="114"/>
      <c r="G217" s="114"/>
      <c r="H217" s="114"/>
      <c r="I217" s="114"/>
      <c r="J217" s="114"/>
      <c r="K217" s="115"/>
      <c r="L217" s="115"/>
      <c r="M217" s="115"/>
      <c r="N217" s="115"/>
      <c r="O217" s="115"/>
      <c r="P217" s="114"/>
      <c r="Q217" s="114"/>
    </row>
    <row r="218" spans="4:17" ht="12.75">
      <c r="D218" s="114"/>
      <c r="E218" s="114"/>
      <c r="F218" s="114"/>
      <c r="G218" s="114"/>
      <c r="H218" s="114"/>
      <c r="I218" s="114"/>
      <c r="J218" s="114"/>
      <c r="K218" s="115"/>
      <c r="L218" s="115"/>
      <c r="M218" s="115"/>
      <c r="N218" s="115"/>
      <c r="O218" s="115"/>
      <c r="P218" s="114"/>
      <c r="Q218" s="114"/>
    </row>
    <row r="219" spans="4:17" ht="12.75">
      <c r="D219" s="114"/>
      <c r="E219" s="114"/>
      <c r="F219" s="114"/>
      <c r="G219" s="114"/>
      <c r="H219" s="114"/>
      <c r="I219" s="114"/>
      <c r="J219" s="114"/>
      <c r="K219" s="115"/>
      <c r="L219" s="115"/>
      <c r="M219" s="115"/>
      <c r="N219" s="115"/>
      <c r="O219" s="115"/>
      <c r="P219" s="114"/>
      <c r="Q219" s="114"/>
    </row>
    <row r="220" spans="4:17" ht="12.75">
      <c r="D220" s="114"/>
      <c r="E220" s="114"/>
      <c r="F220" s="114"/>
      <c r="G220" s="114"/>
      <c r="H220" s="114"/>
      <c r="I220" s="114"/>
      <c r="J220" s="114"/>
      <c r="K220" s="115"/>
      <c r="L220" s="115"/>
      <c r="M220" s="115"/>
      <c r="N220" s="115"/>
      <c r="O220" s="115"/>
      <c r="P220" s="114"/>
      <c r="Q220" s="114"/>
    </row>
    <row r="221" spans="4:17" ht="12.75">
      <c r="D221" s="114"/>
      <c r="E221" s="114"/>
      <c r="F221" s="114"/>
      <c r="G221" s="114"/>
      <c r="H221" s="114"/>
      <c r="I221" s="114"/>
      <c r="J221" s="114"/>
      <c r="K221" s="115"/>
      <c r="L221" s="115"/>
      <c r="M221" s="115"/>
      <c r="N221" s="115"/>
      <c r="O221" s="115"/>
      <c r="P221" s="114"/>
      <c r="Q221" s="114"/>
    </row>
    <row r="222" spans="4:17" ht="12.75">
      <c r="D222" s="114"/>
      <c r="E222" s="114"/>
      <c r="F222" s="114"/>
      <c r="G222" s="114"/>
      <c r="H222" s="114"/>
      <c r="I222" s="114"/>
      <c r="J222" s="114"/>
      <c r="K222" s="115"/>
      <c r="L222" s="115"/>
      <c r="M222" s="115"/>
      <c r="N222" s="115"/>
      <c r="O222" s="115"/>
      <c r="P222" s="114"/>
      <c r="Q222" s="114"/>
    </row>
    <row r="223" spans="4:17" ht="12.75">
      <c r="D223" s="114"/>
      <c r="E223" s="114"/>
      <c r="F223" s="114"/>
      <c r="G223" s="114"/>
      <c r="H223" s="114"/>
      <c r="I223" s="114"/>
      <c r="J223" s="114"/>
      <c r="K223" s="115"/>
      <c r="L223" s="115"/>
      <c r="M223" s="115"/>
      <c r="N223" s="115"/>
      <c r="O223" s="115"/>
      <c r="P223" s="114"/>
      <c r="Q223" s="114"/>
    </row>
    <row r="224" spans="4:17" ht="12.75">
      <c r="D224" s="114"/>
      <c r="E224" s="114"/>
      <c r="F224" s="114"/>
      <c r="G224" s="114"/>
      <c r="H224" s="114"/>
      <c r="I224" s="114"/>
      <c r="J224" s="114"/>
      <c r="K224" s="115"/>
      <c r="L224" s="115"/>
      <c r="M224" s="115"/>
      <c r="N224" s="115"/>
      <c r="O224" s="115"/>
      <c r="P224" s="114"/>
      <c r="Q224" s="114"/>
    </row>
    <row r="225" spans="4:17" ht="12.75">
      <c r="D225" s="114"/>
      <c r="E225" s="114"/>
      <c r="F225" s="114"/>
      <c r="G225" s="114"/>
      <c r="H225" s="114"/>
      <c r="I225" s="114"/>
      <c r="J225" s="114"/>
      <c r="K225" s="115"/>
      <c r="L225" s="115"/>
      <c r="M225" s="115"/>
      <c r="N225" s="115"/>
      <c r="O225" s="115"/>
      <c r="P225" s="114"/>
      <c r="Q225" s="114"/>
    </row>
  </sheetData>
  <sheetProtection/>
  <mergeCells count="54">
    <mergeCell ref="D52:R52"/>
    <mergeCell ref="K50:L50"/>
    <mergeCell ref="K43:L43"/>
    <mergeCell ref="F50:G50"/>
    <mergeCell ref="D47:E47"/>
    <mergeCell ref="F44:G44"/>
    <mergeCell ref="D48:E48"/>
    <mergeCell ref="D44:E44"/>
    <mergeCell ref="K44:L44"/>
    <mergeCell ref="D50:E50"/>
    <mergeCell ref="K4:Q4"/>
    <mergeCell ref="P10:Q10"/>
    <mergeCell ref="D6:Q6"/>
    <mergeCell ref="F9:H11"/>
    <mergeCell ref="D8:D11"/>
    <mergeCell ref="E8:E11"/>
    <mergeCell ref="F8:J8"/>
    <mergeCell ref="K8:Q9"/>
    <mergeCell ref="K11:L11"/>
    <mergeCell ref="K10:O10"/>
    <mergeCell ref="K12:L12"/>
    <mergeCell ref="K13:L13"/>
    <mergeCell ref="K15:L15"/>
    <mergeCell ref="K16:L16"/>
    <mergeCell ref="K19:L19"/>
    <mergeCell ref="K14:L14"/>
    <mergeCell ref="K17:L17"/>
    <mergeCell ref="K18:L18"/>
    <mergeCell ref="K30:L30"/>
    <mergeCell ref="K23:L23"/>
    <mergeCell ref="K33:L33"/>
    <mergeCell ref="K35:L35"/>
    <mergeCell ref="K31:L31"/>
    <mergeCell ref="K32:L32"/>
    <mergeCell ref="K24:L24"/>
    <mergeCell ref="K36:L36"/>
    <mergeCell ref="K37:L37"/>
    <mergeCell ref="K34:L34"/>
    <mergeCell ref="F42:G42"/>
    <mergeCell ref="K41:L41"/>
    <mergeCell ref="K42:L42"/>
    <mergeCell ref="K40:L40"/>
    <mergeCell ref="K38:L38"/>
    <mergeCell ref="K39:L39"/>
    <mergeCell ref="D49:E49"/>
    <mergeCell ref="K21:L21"/>
    <mergeCell ref="K29:L29"/>
    <mergeCell ref="K20:L20"/>
    <mergeCell ref="K25:L25"/>
    <mergeCell ref="K27:L27"/>
    <mergeCell ref="K28:L28"/>
    <mergeCell ref="K26:L26"/>
    <mergeCell ref="K22:L22"/>
    <mergeCell ref="D42:E42"/>
  </mergeCells>
  <printOptions horizontalCentered="1"/>
  <pageMargins left="0.2" right="0.2" top="0.2" bottom="0.2" header="0.2" footer="0.2"/>
  <pageSetup fitToHeight="0" horizontalDpi="600" verticalDpi="600" orientation="portrait" paperSize="9" scale="5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60" zoomScalePageLayoutView="0" workbookViewId="0" topLeftCell="D1">
      <selection activeCell="G32" sqref="G32"/>
    </sheetView>
  </sheetViews>
  <sheetFormatPr defaultColWidth="9.33203125" defaultRowHeight="12.75"/>
  <cols>
    <col min="1" max="1" width="7.83203125" style="215" customWidth="1"/>
    <col min="2" max="2" width="18.66015625" style="215" customWidth="1"/>
    <col min="3" max="3" width="17.33203125" style="215" customWidth="1"/>
    <col min="4" max="4" width="14.5" style="215" customWidth="1"/>
    <col min="5" max="5" width="16.5" style="215" customWidth="1"/>
    <col min="6" max="6" width="18.33203125" style="215" customWidth="1"/>
    <col min="7" max="7" width="23.16015625" style="215" customWidth="1"/>
    <col min="8" max="8" width="24.33203125" style="215" customWidth="1"/>
    <col min="9" max="9" width="22.33203125" style="215" customWidth="1"/>
    <col min="10" max="10" width="17.66015625" style="215" customWidth="1"/>
    <col min="11" max="11" width="10.66015625" style="215" hidden="1" customWidth="1"/>
    <col min="12" max="12" width="16.5" style="215" customWidth="1"/>
    <col min="13" max="13" width="18.33203125" style="215" customWidth="1"/>
    <col min="14" max="15" width="17.66015625" style="215" customWidth="1"/>
    <col min="16" max="16" width="22.5" style="215" customWidth="1"/>
    <col min="17" max="17" width="15.16015625" style="215" hidden="1" customWidth="1"/>
    <col min="18" max="18" width="14" style="215" hidden="1" customWidth="1"/>
    <col min="19" max="19" width="0.4921875" style="215" hidden="1" customWidth="1"/>
    <col min="20" max="20" width="10.66015625" style="215" hidden="1" customWidth="1"/>
    <col min="21" max="21" width="9.33203125" style="215" customWidth="1"/>
    <col min="22" max="22" width="19.5" style="215" customWidth="1"/>
    <col min="23" max="23" width="6" style="215" customWidth="1"/>
    <col min="24" max="16384" width="9.33203125" style="215" customWidth="1"/>
  </cols>
  <sheetData>
    <row r="1" spans="21:22" ht="12.75">
      <c r="U1" s="522" t="s">
        <v>287</v>
      </c>
      <c r="V1" s="523"/>
    </row>
    <row r="2" spans="2:20" ht="40.5" customHeight="1">
      <c r="B2" s="501" t="s">
        <v>288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"/>
      <c r="P2" s="5"/>
      <c r="Q2" s="5"/>
      <c r="R2" s="5"/>
      <c r="S2" s="5"/>
      <c r="T2" s="5"/>
    </row>
    <row r="3" ht="13.5" thickBot="1"/>
    <row r="4" spans="1:23" ht="18.75" customHeight="1">
      <c r="A4" s="502" t="s">
        <v>27</v>
      </c>
      <c r="B4" s="504" t="s">
        <v>28</v>
      </c>
      <c r="C4" s="506" t="s">
        <v>29</v>
      </c>
      <c r="D4" s="507"/>
      <c r="E4" s="507"/>
      <c r="F4" s="507"/>
      <c r="G4" s="507"/>
      <c r="H4" s="506" t="s">
        <v>30</v>
      </c>
      <c r="I4" s="507"/>
      <c r="J4" s="507"/>
      <c r="K4" s="507"/>
      <c r="L4" s="507"/>
      <c r="M4" s="507"/>
      <c r="N4" s="508" t="s">
        <v>289</v>
      </c>
      <c r="O4" s="510" t="s">
        <v>290</v>
      </c>
      <c r="P4" s="512" t="s">
        <v>291</v>
      </c>
      <c r="Q4" s="524"/>
      <c r="R4" s="524"/>
      <c r="S4" s="6"/>
      <c r="T4" s="6"/>
      <c r="U4" s="526" t="s">
        <v>31</v>
      </c>
      <c r="V4" s="527"/>
      <c r="W4" s="527"/>
    </row>
    <row r="5" spans="1:23" ht="144" customHeight="1" thickBot="1">
      <c r="A5" s="503"/>
      <c r="B5" s="505"/>
      <c r="C5" s="7" t="s">
        <v>292</v>
      </c>
      <c r="D5" s="7" t="s">
        <v>293</v>
      </c>
      <c r="E5" s="7" t="s">
        <v>294</v>
      </c>
      <c r="F5" s="7" t="s">
        <v>295</v>
      </c>
      <c r="G5" s="8" t="s">
        <v>296</v>
      </c>
      <c r="H5" s="216" t="s">
        <v>297</v>
      </c>
      <c r="I5" s="217" t="s">
        <v>32</v>
      </c>
      <c r="J5" s="9" t="s">
        <v>168</v>
      </c>
      <c r="K5" s="10"/>
      <c r="L5" s="7" t="s">
        <v>298</v>
      </c>
      <c r="M5" s="8" t="s">
        <v>299</v>
      </c>
      <c r="N5" s="509"/>
      <c r="O5" s="511"/>
      <c r="P5" s="513"/>
      <c r="Q5" s="525"/>
      <c r="R5" s="525"/>
      <c r="S5" s="6"/>
      <c r="T5" s="6"/>
      <c r="U5" s="526"/>
      <c r="V5" s="527"/>
      <c r="W5" s="527"/>
    </row>
    <row r="6" spans="1:23" ht="16.5" customHeight="1" thickBo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  <c r="I6" s="12">
        <v>9</v>
      </c>
      <c r="J6" s="12">
        <v>10</v>
      </c>
      <c r="K6" s="14"/>
      <c r="L6" s="12">
        <v>11</v>
      </c>
      <c r="M6" s="15">
        <v>12</v>
      </c>
      <c r="N6" s="16">
        <v>13</v>
      </c>
      <c r="O6" s="17">
        <v>14</v>
      </c>
      <c r="P6" s="17">
        <v>15</v>
      </c>
      <c r="Q6" s="128">
        <v>16</v>
      </c>
      <c r="R6" s="129">
        <v>17</v>
      </c>
      <c r="S6" s="18"/>
      <c r="T6" s="18"/>
      <c r="U6" s="526"/>
      <c r="V6" s="527"/>
      <c r="W6" s="527"/>
    </row>
    <row r="7" spans="1:23" ht="21">
      <c r="A7" s="218">
        <v>1</v>
      </c>
      <c r="B7" s="19" t="s">
        <v>33</v>
      </c>
      <c r="C7" s="21">
        <v>32</v>
      </c>
      <c r="D7" s="22">
        <v>2</v>
      </c>
      <c r="E7" s="22">
        <v>26</v>
      </c>
      <c r="F7" s="22">
        <v>13.5</v>
      </c>
      <c r="G7" s="20">
        <v>577700</v>
      </c>
      <c r="H7" s="130">
        <v>656</v>
      </c>
      <c r="I7" s="219"/>
      <c r="J7" s="21">
        <v>656</v>
      </c>
      <c r="K7" s="23"/>
      <c r="L7" s="24">
        <v>2.5</v>
      </c>
      <c r="M7" s="1">
        <v>64520</v>
      </c>
      <c r="N7" s="1">
        <v>642200</v>
      </c>
      <c r="O7" s="2">
        <v>514100</v>
      </c>
      <c r="P7" s="131">
        <v>642200</v>
      </c>
      <c r="Q7" s="132"/>
      <c r="R7" s="132"/>
      <c r="S7" s="25"/>
      <c r="T7" s="25"/>
      <c r="U7" s="526" t="s">
        <v>34</v>
      </c>
      <c r="V7" s="527"/>
      <c r="W7" s="527"/>
    </row>
    <row r="8" spans="1:23" ht="25.5" customHeight="1">
      <c r="A8" s="218">
        <v>2</v>
      </c>
      <c r="B8" s="26" t="s">
        <v>300</v>
      </c>
      <c r="C8" s="21">
        <v>23</v>
      </c>
      <c r="D8" s="22">
        <v>0.5</v>
      </c>
      <c r="E8" s="22">
        <v>12</v>
      </c>
      <c r="F8" s="22">
        <v>3.25</v>
      </c>
      <c r="G8" s="20">
        <v>159830</v>
      </c>
      <c r="H8" s="130">
        <v>390</v>
      </c>
      <c r="I8" s="219"/>
      <c r="J8" s="21">
        <v>390</v>
      </c>
      <c r="K8" s="23"/>
      <c r="L8" s="24">
        <v>1.75</v>
      </c>
      <c r="M8" s="1">
        <v>44630</v>
      </c>
      <c r="N8" s="1">
        <v>204500</v>
      </c>
      <c r="O8" s="3">
        <v>160000</v>
      </c>
      <c r="P8" s="133">
        <v>204500</v>
      </c>
      <c r="Q8" s="132"/>
      <c r="R8" s="132"/>
      <c r="S8" s="25"/>
      <c r="T8" s="25"/>
      <c r="U8" s="520" t="s">
        <v>301</v>
      </c>
      <c r="V8" s="521"/>
      <c r="W8" s="521"/>
    </row>
    <row r="9" spans="1:23" ht="21">
      <c r="A9" s="218">
        <v>3</v>
      </c>
      <c r="B9" s="26" t="s">
        <v>35</v>
      </c>
      <c r="C9" s="220"/>
      <c r="D9" s="219"/>
      <c r="E9" s="219"/>
      <c r="F9" s="219"/>
      <c r="G9" s="20">
        <v>0</v>
      </c>
      <c r="H9" s="130">
        <v>587</v>
      </c>
      <c r="I9" s="219"/>
      <c r="J9" s="21">
        <v>587</v>
      </c>
      <c r="K9" s="23"/>
      <c r="L9" s="24">
        <v>2</v>
      </c>
      <c r="M9" s="1">
        <v>52090</v>
      </c>
      <c r="N9" s="1">
        <v>52100</v>
      </c>
      <c r="O9" s="3">
        <v>48800</v>
      </c>
      <c r="P9" s="134">
        <v>52100</v>
      </c>
      <c r="Q9" s="132"/>
      <c r="R9" s="132"/>
      <c r="S9" s="25"/>
      <c r="T9" s="25"/>
      <c r="U9" s="520"/>
      <c r="V9" s="521"/>
      <c r="W9" s="521"/>
    </row>
    <row r="10" spans="1:23" ht="0.75" customHeight="1">
      <c r="A10" s="218">
        <v>4</v>
      </c>
      <c r="B10" s="26" t="s">
        <v>36</v>
      </c>
      <c r="C10" s="220"/>
      <c r="D10" s="219"/>
      <c r="E10" s="219"/>
      <c r="F10" s="219"/>
      <c r="G10" s="20">
        <v>0</v>
      </c>
      <c r="H10" s="130"/>
      <c r="I10" s="219"/>
      <c r="J10" s="21"/>
      <c r="K10" s="23"/>
      <c r="L10" s="24"/>
      <c r="M10" s="1">
        <v>0</v>
      </c>
      <c r="N10" s="1">
        <v>0</v>
      </c>
      <c r="O10" s="3"/>
      <c r="P10" s="134">
        <v>0</v>
      </c>
      <c r="Q10" s="132"/>
      <c r="R10" s="132"/>
      <c r="S10" s="25"/>
      <c r="T10" s="25"/>
      <c r="U10" s="520"/>
      <c r="V10" s="521"/>
      <c r="W10" s="521"/>
    </row>
    <row r="11" spans="1:23" ht="21">
      <c r="A11" s="218">
        <v>4</v>
      </c>
      <c r="B11" s="26" t="s">
        <v>37</v>
      </c>
      <c r="C11" s="21">
        <v>53</v>
      </c>
      <c r="D11" s="22">
        <v>1</v>
      </c>
      <c r="E11" s="22">
        <v>19</v>
      </c>
      <c r="F11" s="22">
        <v>5.25</v>
      </c>
      <c r="G11" s="20">
        <v>263930</v>
      </c>
      <c r="H11" s="130">
        <v>1089</v>
      </c>
      <c r="I11" s="219"/>
      <c r="J11" s="21">
        <v>1089</v>
      </c>
      <c r="K11" s="23"/>
      <c r="L11" s="24">
        <v>2.5</v>
      </c>
      <c r="M11" s="1">
        <v>67830</v>
      </c>
      <c r="N11" s="1">
        <v>331800</v>
      </c>
      <c r="O11" s="3">
        <v>259100</v>
      </c>
      <c r="P11" s="134">
        <v>331800</v>
      </c>
      <c r="Q11" s="132"/>
      <c r="R11" s="132"/>
      <c r="S11" s="25"/>
      <c r="T11" s="25"/>
      <c r="U11" s="520"/>
      <c r="V11" s="521"/>
      <c r="W11" s="521"/>
    </row>
    <row r="12" spans="1:23" ht="21" customHeight="1" hidden="1">
      <c r="A12" s="218">
        <v>6</v>
      </c>
      <c r="B12" s="26" t="s">
        <v>38</v>
      </c>
      <c r="C12" s="220"/>
      <c r="D12" s="219"/>
      <c r="E12" s="219"/>
      <c r="F12" s="219"/>
      <c r="G12" s="20">
        <v>0</v>
      </c>
      <c r="H12" s="221"/>
      <c r="I12" s="219"/>
      <c r="J12" s="21"/>
      <c r="K12" s="23"/>
      <c r="L12" s="23"/>
      <c r="M12" s="1">
        <v>0</v>
      </c>
      <c r="N12" s="1">
        <v>0</v>
      </c>
      <c r="O12" s="3"/>
      <c r="P12" s="133">
        <v>0</v>
      </c>
      <c r="Q12" s="132"/>
      <c r="R12" s="132"/>
      <c r="S12" s="25"/>
      <c r="T12" s="25"/>
      <c r="U12" s="520"/>
      <c r="V12" s="521"/>
      <c r="W12" s="521"/>
    </row>
    <row r="13" spans="1:23" ht="0.75" customHeight="1">
      <c r="A13" s="218">
        <v>7</v>
      </c>
      <c r="B13" s="26" t="s">
        <v>39</v>
      </c>
      <c r="C13" s="220"/>
      <c r="D13" s="219"/>
      <c r="E13" s="219"/>
      <c r="F13" s="219"/>
      <c r="G13" s="20">
        <v>0</v>
      </c>
      <c r="H13" s="130"/>
      <c r="I13" s="219"/>
      <c r="J13" s="21"/>
      <c r="K13" s="23"/>
      <c r="L13" s="24"/>
      <c r="M13" s="1">
        <v>0</v>
      </c>
      <c r="N13" s="1">
        <v>0</v>
      </c>
      <c r="O13" s="3"/>
      <c r="P13" s="134">
        <v>0</v>
      </c>
      <c r="Q13" s="132"/>
      <c r="R13" s="132"/>
      <c r="S13" s="25"/>
      <c r="T13" s="25"/>
      <c r="U13" s="520"/>
      <c r="V13" s="521"/>
      <c r="W13" s="521"/>
    </row>
    <row r="14" spans="1:23" ht="21">
      <c r="A14" s="218">
        <v>5</v>
      </c>
      <c r="B14" s="26" t="s">
        <v>40</v>
      </c>
      <c r="C14" s="21">
        <v>153</v>
      </c>
      <c r="D14" s="22">
        <v>2</v>
      </c>
      <c r="E14" s="22">
        <v>42</v>
      </c>
      <c r="F14" s="22">
        <v>11.75</v>
      </c>
      <c r="G14" s="20">
        <v>591610</v>
      </c>
      <c r="H14" s="130">
        <v>2210</v>
      </c>
      <c r="I14" s="22">
        <v>2210</v>
      </c>
      <c r="J14" s="21">
        <v>0</v>
      </c>
      <c r="K14" s="23"/>
      <c r="L14" s="23"/>
      <c r="M14" s="1">
        <v>0</v>
      </c>
      <c r="N14" s="1">
        <v>591600</v>
      </c>
      <c r="O14" s="3">
        <v>452500</v>
      </c>
      <c r="P14" s="133">
        <v>591600</v>
      </c>
      <c r="Q14" s="132"/>
      <c r="R14" s="132"/>
      <c r="S14" s="25"/>
      <c r="T14" s="25"/>
      <c r="U14" s="520"/>
      <c r="V14" s="521"/>
      <c r="W14" s="521"/>
    </row>
    <row r="15" spans="1:23" ht="21">
      <c r="A15" s="218">
        <v>6</v>
      </c>
      <c r="B15" s="26" t="s">
        <v>41</v>
      </c>
      <c r="C15" s="220"/>
      <c r="D15" s="219"/>
      <c r="E15" s="219"/>
      <c r="F15" s="219"/>
      <c r="G15" s="20">
        <v>0</v>
      </c>
      <c r="H15" s="130">
        <v>766</v>
      </c>
      <c r="I15" s="219"/>
      <c r="J15" s="21">
        <v>766</v>
      </c>
      <c r="K15" s="23"/>
      <c r="L15" s="24">
        <v>2.5</v>
      </c>
      <c r="M15" s="1">
        <v>65360</v>
      </c>
      <c r="N15" s="1">
        <v>65400</v>
      </c>
      <c r="O15" s="3">
        <v>70900</v>
      </c>
      <c r="P15" s="133">
        <v>70900</v>
      </c>
      <c r="Q15" s="132"/>
      <c r="R15" s="132"/>
      <c r="S15" s="25"/>
      <c r="T15" s="25"/>
      <c r="U15" s="520"/>
      <c r="V15" s="521"/>
      <c r="W15" s="521"/>
    </row>
    <row r="16" spans="1:23" ht="21" customHeight="1" hidden="1">
      <c r="A16" s="218">
        <v>10</v>
      </c>
      <c r="B16" s="26" t="s">
        <v>302</v>
      </c>
      <c r="C16" s="220"/>
      <c r="D16" s="219"/>
      <c r="E16" s="219"/>
      <c r="F16" s="219"/>
      <c r="G16" s="20">
        <v>0</v>
      </c>
      <c r="H16" s="221"/>
      <c r="I16" s="219"/>
      <c r="J16" s="21"/>
      <c r="K16" s="23"/>
      <c r="L16" s="23"/>
      <c r="M16" s="1">
        <v>0</v>
      </c>
      <c r="N16" s="1">
        <v>0</v>
      </c>
      <c r="O16" s="3"/>
      <c r="P16" s="133">
        <v>0</v>
      </c>
      <c r="Q16" s="132"/>
      <c r="R16" s="132"/>
      <c r="S16" s="25"/>
      <c r="T16" s="25"/>
      <c r="U16" s="520"/>
      <c r="V16" s="521"/>
      <c r="W16" s="521"/>
    </row>
    <row r="17" spans="1:23" ht="21">
      <c r="A17" s="218">
        <v>7</v>
      </c>
      <c r="B17" s="26" t="s">
        <v>42</v>
      </c>
      <c r="C17" s="220"/>
      <c r="D17" s="219"/>
      <c r="E17" s="219"/>
      <c r="F17" s="219"/>
      <c r="G17" s="20">
        <v>0</v>
      </c>
      <c r="H17" s="130">
        <v>1250</v>
      </c>
      <c r="I17" s="219"/>
      <c r="J17" s="21">
        <v>1250</v>
      </c>
      <c r="K17" s="23"/>
      <c r="L17" s="24">
        <v>2.5</v>
      </c>
      <c r="M17" s="1">
        <v>69070</v>
      </c>
      <c r="N17" s="1">
        <v>69100</v>
      </c>
      <c r="O17" s="3">
        <v>64800</v>
      </c>
      <c r="P17" s="133">
        <v>69100</v>
      </c>
      <c r="Q17" s="132"/>
      <c r="R17" s="132"/>
      <c r="S17" s="25"/>
      <c r="T17" s="25"/>
      <c r="U17" s="520"/>
      <c r="V17" s="521"/>
      <c r="W17" s="521"/>
    </row>
    <row r="18" spans="1:23" ht="21">
      <c r="A18" s="218">
        <v>8</v>
      </c>
      <c r="B18" s="26" t="s">
        <v>43</v>
      </c>
      <c r="C18" s="220"/>
      <c r="D18" s="219"/>
      <c r="E18" s="219"/>
      <c r="F18" s="219"/>
      <c r="G18" s="20">
        <v>0</v>
      </c>
      <c r="H18" s="130">
        <v>1154</v>
      </c>
      <c r="I18" s="219"/>
      <c r="J18" s="21">
        <v>1154</v>
      </c>
      <c r="K18" s="23"/>
      <c r="L18" s="24">
        <v>2</v>
      </c>
      <c r="M18" s="1">
        <v>56430</v>
      </c>
      <c r="N18" s="1">
        <v>56400</v>
      </c>
      <c r="O18" s="3">
        <v>64500</v>
      </c>
      <c r="P18" s="133">
        <v>64500</v>
      </c>
      <c r="Q18" s="132"/>
      <c r="R18" s="132"/>
      <c r="S18" s="25"/>
      <c r="T18" s="25"/>
      <c r="U18" s="520"/>
      <c r="V18" s="521"/>
      <c r="W18" s="521"/>
    </row>
    <row r="19" spans="1:23" ht="21">
      <c r="A19" s="218">
        <v>9</v>
      </c>
      <c r="B19" s="26" t="s">
        <v>303</v>
      </c>
      <c r="C19" s="21">
        <v>32</v>
      </c>
      <c r="D19" s="22">
        <v>1</v>
      </c>
      <c r="E19" s="22">
        <v>4</v>
      </c>
      <c r="F19" s="22">
        <v>2.25</v>
      </c>
      <c r="G19" s="20">
        <v>113420</v>
      </c>
      <c r="H19" s="130">
        <v>338</v>
      </c>
      <c r="I19" s="219"/>
      <c r="J19" s="21">
        <v>338</v>
      </c>
      <c r="K19" s="23"/>
      <c r="L19" s="24">
        <v>1.75</v>
      </c>
      <c r="M19" s="1">
        <v>44240</v>
      </c>
      <c r="N19" s="1">
        <v>157700</v>
      </c>
      <c r="O19" s="3">
        <v>223000</v>
      </c>
      <c r="P19" s="133">
        <v>157700</v>
      </c>
      <c r="Q19" s="132"/>
      <c r="R19" s="132"/>
      <c r="S19" s="25"/>
      <c r="T19" s="25"/>
      <c r="U19" s="520"/>
      <c r="V19" s="521"/>
      <c r="W19" s="521"/>
    </row>
    <row r="20" spans="1:23" ht="21">
      <c r="A20" s="218">
        <v>10</v>
      </c>
      <c r="B20" s="26" t="s">
        <v>44</v>
      </c>
      <c r="C20" s="21">
        <v>113</v>
      </c>
      <c r="D20" s="22">
        <v>2</v>
      </c>
      <c r="E20" s="22">
        <v>41</v>
      </c>
      <c r="F20" s="22">
        <v>10</v>
      </c>
      <c r="G20" s="20">
        <v>521460</v>
      </c>
      <c r="H20" s="130">
        <v>1970</v>
      </c>
      <c r="I20" s="22">
        <v>1970</v>
      </c>
      <c r="J20" s="21">
        <v>0</v>
      </c>
      <c r="K20" s="23"/>
      <c r="L20" s="23"/>
      <c r="M20" s="1">
        <v>0</v>
      </c>
      <c r="N20" s="1">
        <v>521500</v>
      </c>
      <c r="O20" s="3">
        <v>394200</v>
      </c>
      <c r="P20" s="134">
        <v>521500</v>
      </c>
      <c r="Q20" s="132"/>
      <c r="R20" s="132"/>
      <c r="S20" s="25"/>
      <c r="T20" s="25"/>
      <c r="U20" s="520"/>
      <c r="V20" s="521"/>
      <c r="W20" s="521"/>
    </row>
    <row r="21" spans="1:23" ht="21">
      <c r="A21" s="218">
        <v>11</v>
      </c>
      <c r="B21" s="26" t="s">
        <v>45</v>
      </c>
      <c r="C21" s="21">
        <v>39</v>
      </c>
      <c r="D21" s="22">
        <v>1</v>
      </c>
      <c r="E21" s="22">
        <v>15</v>
      </c>
      <c r="F21" s="22">
        <v>5.5</v>
      </c>
      <c r="G21" s="20">
        <v>257450</v>
      </c>
      <c r="H21" s="130">
        <v>426</v>
      </c>
      <c r="I21" s="219"/>
      <c r="J21" s="21">
        <v>426</v>
      </c>
      <c r="K21" s="23"/>
      <c r="L21" s="24">
        <v>2.5</v>
      </c>
      <c r="M21" s="1">
        <v>62760</v>
      </c>
      <c r="N21" s="1">
        <v>320200</v>
      </c>
      <c r="O21" s="3">
        <v>277700</v>
      </c>
      <c r="P21" s="134">
        <v>320200</v>
      </c>
      <c r="Q21" s="132"/>
      <c r="R21" s="132"/>
      <c r="S21" s="25"/>
      <c r="T21" s="25"/>
      <c r="U21" s="520"/>
      <c r="V21" s="521"/>
      <c r="W21" s="521"/>
    </row>
    <row r="22" spans="1:23" ht="21">
      <c r="A22" s="218">
        <v>12</v>
      </c>
      <c r="B22" s="26" t="s">
        <v>46</v>
      </c>
      <c r="C22" s="220"/>
      <c r="D22" s="219"/>
      <c r="E22" s="219"/>
      <c r="F22" s="219"/>
      <c r="G22" s="20">
        <v>0</v>
      </c>
      <c r="H22" s="130">
        <v>360</v>
      </c>
      <c r="I22" s="219"/>
      <c r="J22" s="21">
        <v>360</v>
      </c>
      <c r="K22" s="23"/>
      <c r="L22" s="24">
        <v>2.75</v>
      </c>
      <c r="M22" s="1">
        <v>68200</v>
      </c>
      <c r="N22" s="1">
        <v>68200</v>
      </c>
      <c r="O22" s="3">
        <v>64100</v>
      </c>
      <c r="P22" s="134">
        <v>68200</v>
      </c>
      <c r="Q22" s="132"/>
      <c r="R22" s="132"/>
      <c r="S22" s="25"/>
      <c r="T22" s="25"/>
      <c r="U22" s="520"/>
      <c r="V22" s="521"/>
      <c r="W22" s="521"/>
    </row>
    <row r="23" spans="1:23" ht="21" customHeight="1">
      <c r="A23" s="218">
        <v>13</v>
      </c>
      <c r="B23" s="26" t="s">
        <v>47</v>
      </c>
      <c r="C23" s="220"/>
      <c r="D23" s="219"/>
      <c r="E23" s="219"/>
      <c r="F23" s="219"/>
      <c r="G23" s="20">
        <v>0</v>
      </c>
      <c r="H23" s="130">
        <v>211</v>
      </c>
      <c r="I23" s="219"/>
      <c r="J23" s="21">
        <v>211</v>
      </c>
      <c r="K23" s="23"/>
      <c r="L23" s="24">
        <v>1.5</v>
      </c>
      <c r="M23" s="1">
        <v>37310</v>
      </c>
      <c r="N23" s="1">
        <v>37300</v>
      </c>
      <c r="O23" s="135">
        <v>35100</v>
      </c>
      <c r="P23" s="1">
        <v>37300</v>
      </c>
      <c r="Q23" s="132"/>
      <c r="R23" s="132"/>
      <c r="S23" s="25"/>
      <c r="T23" s="25"/>
      <c r="U23" s="520"/>
      <c r="V23" s="521"/>
      <c r="W23" s="521"/>
    </row>
    <row r="24" spans="1:20" ht="21">
      <c r="A24" s="218">
        <v>14</v>
      </c>
      <c r="B24" s="26" t="s">
        <v>48</v>
      </c>
      <c r="C24" s="21">
        <v>17</v>
      </c>
      <c r="D24" s="22">
        <v>1</v>
      </c>
      <c r="E24" s="22">
        <v>10</v>
      </c>
      <c r="F24" s="22">
        <v>4.25</v>
      </c>
      <c r="G24" s="20">
        <v>195790</v>
      </c>
      <c r="H24" s="130">
        <v>526</v>
      </c>
      <c r="I24" s="219"/>
      <c r="J24" s="21">
        <v>526</v>
      </c>
      <c r="K24" s="23"/>
      <c r="L24" s="24">
        <v>3</v>
      </c>
      <c r="M24" s="1">
        <v>75420</v>
      </c>
      <c r="N24" s="1">
        <v>271200</v>
      </c>
      <c r="O24" s="28">
        <v>237100</v>
      </c>
      <c r="P24" s="1">
        <v>271200</v>
      </c>
      <c r="Q24" s="132"/>
      <c r="R24" s="132"/>
      <c r="S24" s="25"/>
      <c r="T24" s="25"/>
    </row>
    <row r="25" spans="1:23" ht="21">
      <c r="A25" s="218">
        <v>15</v>
      </c>
      <c r="B25" s="26" t="s">
        <v>49</v>
      </c>
      <c r="C25" s="220"/>
      <c r="D25" s="219"/>
      <c r="E25" s="219"/>
      <c r="F25" s="219"/>
      <c r="G25" s="20">
        <v>0</v>
      </c>
      <c r="H25" s="130">
        <v>142</v>
      </c>
      <c r="I25" s="219"/>
      <c r="J25" s="21">
        <v>142</v>
      </c>
      <c r="K25" s="23"/>
      <c r="L25" s="24">
        <v>1.5</v>
      </c>
      <c r="M25" s="1">
        <v>36790</v>
      </c>
      <c r="N25" s="1">
        <v>36800</v>
      </c>
      <c r="O25" s="136">
        <v>34600</v>
      </c>
      <c r="P25" s="1">
        <v>36800</v>
      </c>
      <c r="Q25" s="132"/>
      <c r="R25" s="132"/>
      <c r="S25" s="25"/>
      <c r="T25" s="25"/>
      <c r="U25" s="518" t="s">
        <v>50</v>
      </c>
      <c r="V25" s="519"/>
      <c r="W25" s="519"/>
    </row>
    <row r="26" spans="1:23" ht="21" customHeight="1">
      <c r="A26" s="218">
        <v>16</v>
      </c>
      <c r="B26" s="26" t="s">
        <v>51</v>
      </c>
      <c r="C26" s="220"/>
      <c r="D26" s="219"/>
      <c r="E26" s="219"/>
      <c r="F26" s="219"/>
      <c r="G26" s="20">
        <v>0</v>
      </c>
      <c r="H26" s="130">
        <v>480</v>
      </c>
      <c r="I26" s="219"/>
      <c r="J26" s="21">
        <v>480</v>
      </c>
      <c r="K26" s="23"/>
      <c r="L26" s="24">
        <v>1.5</v>
      </c>
      <c r="M26" s="1">
        <v>39370</v>
      </c>
      <c r="N26" s="1">
        <v>39400</v>
      </c>
      <c r="O26" s="134">
        <v>37100</v>
      </c>
      <c r="P26" s="1">
        <v>39400</v>
      </c>
      <c r="Q26" s="132"/>
      <c r="R26" s="132"/>
      <c r="S26" s="25"/>
      <c r="T26" s="25"/>
      <c r="U26" s="520" t="s">
        <v>304</v>
      </c>
      <c r="V26" s="521"/>
      <c r="W26" s="521"/>
    </row>
    <row r="27" spans="1:23" ht="21">
      <c r="A27" s="218">
        <v>17</v>
      </c>
      <c r="B27" s="26" t="s">
        <v>52</v>
      </c>
      <c r="C27" s="220"/>
      <c r="D27" s="219"/>
      <c r="E27" s="219"/>
      <c r="F27" s="219"/>
      <c r="G27" s="20">
        <v>0</v>
      </c>
      <c r="H27" s="130">
        <v>220</v>
      </c>
      <c r="I27" s="219"/>
      <c r="J27" s="21">
        <v>220</v>
      </c>
      <c r="K27" s="23"/>
      <c r="L27" s="24">
        <v>1.5</v>
      </c>
      <c r="M27" s="1">
        <v>37380</v>
      </c>
      <c r="N27" s="1">
        <v>37400</v>
      </c>
      <c r="O27" s="3">
        <v>35100</v>
      </c>
      <c r="P27" s="134">
        <v>37400</v>
      </c>
      <c r="Q27" s="132"/>
      <c r="R27" s="132"/>
      <c r="S27" s="25"/>
      <c r="T27" s="25"/>
      <c r="U27" s="520"/>
      <c r="V27" s="521"/>
      <c r="W27" s="521"/>
    </row>
    <row r="28" spans="1:23" ht="21">
      <c r="A28" s="218">
        <v>18</v>
      </c>
      <c r="B28" s="26" t="s">
        <v>53</v>
      </c>
      <c r="C28" s="220"/>
      <c r="D28" s="219"/>
      <c r="E28" s="219"/>
      <c r="F28" s="219"/>
      <c r="G28" s="20">
        <v>0</v>
      </c>
      <c r="H28" s="130">
        <v>647</v>
      </c>
      <c r="I28" s="22">
        <v>647</v>
      </c>
      <c r="J28" s="21">
        <v>0</v>
      </c>
      <c r="K28" s="23"/>
      <c r="L28" s="23"/>
      <c r="M28" s="1">
        <v>0</v>
      </c>
      <c r="N28" s="1">
        <v>0</v>
      </c>
      <c r="O28" s="3">
        <v>0</v>
      </c>
      <c r="P28" s="134">
        <v>0</v>
      </c>
      <c r="Q28" s="132"/>
      <c r="R28" s="132"/>
      <c r="S28" s="25"/>
      <c r="T28" s="25"/>
      <c r="U28" s="520"/>
      <c r="V28" s="521"/>
      <c r="W28" s="521"/>
    </row>
    <row r="29" spans="1:23" ht="19.5" customHeight="1">
      <c r="A29" s="218">
        <v>19</v>
      </c>
      <c r="B29" s="26" t="s">
        <v>54</v>
      </c>
      <c r="C29" s="220"/>
      <c r="D29" s="219"/>
      <c r="E29" s="219"/>
      <c r="F29" s="219"/>
      <c r="G29" s="20">
        <v>0</v>
      </c>
      <c r="H29" s="130">
        <v>210</v>
      </c>
      <c r="I29" s="22"/>
      <c r="J29" s="21">
        <v>210</v>
      </c>
      <c r="K29" s="23"/>
      <c r="L29" s="24">
        <v>1</v>
      </c>
      <c r="M29" s="1">
        <v>25410</v>
      </c>
      <c r="N29" s="1">
        <v>25400</v>
      </c>
      <c r="O29" s="3">
        <v>24500</v>
      </c>
      <c r="P29" s="134">
        <v>25400</v>
      </c>
      <c r="Q29" s="132"/>
      <c r="R29" s="132"/>
      <c r="S29" s="25"/>
      <c r="T29" s="25"/>
      <c r="U29" s="520"/>
      <c r="V29" s="521"/>
      <c r="W29" s="521"/>
    </row>
    <row r="30" spans="1:23" ht="2.25" customHeight="1" hidden="1">
      <c r="A30" s="218">
        <v>24</v>
      </c>
      <c r="B30" s="26" t="s">
        <v>55</v>
      </c>
      <c r="C30" s="220"/>
      <c r="D30" s="219"/>
      <c r="E30" s="219"/>
      <c r="F30" s="219"/>
      <c r="G30" s="20">
        <v>0</v>
      </c>
      <c r="H30" s="130"/>
      <c r="I30" s="22"/>
      <c r="J30" s="21"/>
      <c r="K30" s="23"/>
      <c r="L30" s="24"/>
      <c r="M30" s="1">
        <v>0</v>
      </c>
      <c r="N30" s="1">
        <v>0</v>
      </c>
      <c r="O30" s="3"/>
      <c r="P30" s="134">
        <v>0</v>
      </c>
      <c r="Q30" s="132"/>
      <c r="R30" s="132"/>
      <c r="S30" s="25"/>
      <c r="T30" s="25"/>
      <c r="U30" s="520"/>
      <c r="V30" s="521"/>
      <c r="W30" s="521"/>
    </row>
    <row r="31" spans="1:23" ht="21" customHeight="1" hidden="1">
      <c r="A31" s="218">
        <v>25</v>
      </c>
      <c r="B31" s="26" t="s">
        <v>56</v>
      </c>
      <c r="C31" s="220"/>
      <c r="D31" s="219"/>
      <c r="E31" s="219"/>
      <c r="F31" s="219"/>
      <c r="G31" s="20">
        <v>0</v>
      </c>
      <c r="H31" s="221"/>
      <c r="I31" s="219"/>
      <c r="J31" s="21"/>
      <c r="K31" s="23"/>
      <c r="L31" s="23"/>
      <c r="M31" s="1">
        <v>0</v>
      </c>
      <c r="N31" s="1">
        <v>0</v>
      </c>
      <c r="O31" s="3"/>
      <c r="P31" s="134">
        <v>0</v>
      </c>
      <c r="Q31" s="132"/>
      <c r="R31" s="132"/>
      <c r="S31" s="25"/>
      <c r="T31" s="25"/>
      <c r="U31" s="520"/>
      <c r="V31" s="521"/>
      <c r="W31" s="521"/>
    </row>
    <row r="32" spans="1:23" ht="21">
      <c r="A32" s="218">
        <v>20</v>
      </c>
      <c r="B32" s="26" t="s">
        <v>57</v>
      </c>
      <c r="C32" s="21">
        <v>27</v>
      </c>
      <c r="D32" s="22">
        <v>1</v>
      </c>
      <c r="E32" s="22">
        <v>14</v>
      </c>
      <c r="F32" s="22">
        <v>8.5</v>
      </c>
      <c r="G32" s="20">
        <v>353070</v>
      </c>
      <c r="H32" s="130">
        <v>563</v>
      </c>
      <c r="I32" s="22"/>
      <c r="J32" s="21">
        <v>563</v>
      </c>
      <c r="K32" s="23"/>
      <c r="L32" s="24">
        <v>2.5</v>
      </c>
      <c r="M32" s="1">
        <v>63810</v>
      </c>
      <c r="N32" s="1">
        <v>416900</v>
      </c>
      <c r="O32" s="3">
        <v>338700</v>
      </c>
      <c r="P32" s="134">
        <v>416900</v>
      </c>
      <c r="Q32" s="132"/>
      <c r="R32" s="132"/>
      <c r="S32" s="25"/>
      <c r="T32" s="25"/>
      <c r="U32" s="520"/>
      <c r="V32" s="521"/>
      <c r="W32" s="521"/>
    </row>
    <row r="33" spans="1:23" ht="19.5" customHeight="1">
      <c r="A33" s="218">
        <v>21</v>
      </c>
      <c r="B33" s="26" t="s">
        <v>58</v>
      </c>
      <c r="C33" s="220"/>
      <c r="D33" s="219"/>
      <c r="E33" s="219"/>
      <c r="F33" s="219"/>
      <c r="G33" s="20">
        <v>0</v>
      </c>
      <c r="H33" s="130">
        <v>524</v>
      </c>
      <c r="I33" s="22"/>
      <c r="J33" s="21">
        <v>524</v>
      </c>
      <c r="K33" s="23"/>
      <c r="L33" s="24">
        <v>2.25</v>
      </c>
      <c r="M33" s="1">
        <v>57560</v>
      </c>
      <c r="N33" s="1">
        <v>57600</v>
      </c>
      <c r="O33" s="3">
        <v>54400</v>
      </c>
      <c r="P33" s="134">
        <v>57600</v>
      </c>
      <c r="Q33" s="132"/>
      <c r="R33" s="132"/>
      <c r="S33" s="25"/>
      <c r="T33" s="25"/>
      <c r="U33" s="520"/>
      <c r="V33" s="521"/>
      <c r="W33" s="521"/>
    </row>
    <row r="34" spans="1:23" ht="21" customHeight="1" hidden="1">
      <c r="A34" s="218">
        <v>28</v>
      </c>
      <c r="B34" s="26" t="s">
        <v>59</v>
      </c>
      <c r="C34" s="220"/>
      <c r="D34" s="219"/>
      <c r="E34" s="219"/>
      <c r="F34" s="219"/>
      <c r="G34" s="20">
        <v>0</v>
      </c>
      <c r="H34" s="221"/>
      <c r="I34" s="219"/>
      <c r="J34" s="21"/>
      <c r="K34" s="23"/>
      <c r="L34" s="23"/>
      <c r="M34" s="1">
        <v>0</v>
      </c>
      <c r="N34" s="1">
        <v>0</v>
      </c>
      <c r="O34" s="3">
        <v>0</v>
      </c>
      <c r="P34" s="134">
        <v>0</v>
      </c>
      <c r="Q34" s="132"/>
      <c r="R34" s="132"/>
      <c r="S34" s="25"/>
      <c r="T34" s="25"/>
      <c r="U34" s="520"/>
      <c r="V34" s="521"/>
      <c r="W34" s="521"/>
    </row>
    <row r="35" spans="1:23" ht="21">
      <c r="A35" s="218">
        <v>22</v>
      </c>
      <c r="B35" s="26" t="s">
        <v>60</v>
      </c>
      <c r="C35" s="220"/>
      <c r="D35" s="219"/>
      <c r="E35" s="219"/>
      <c r="F35" s="219"/>
      <c r="G35" s="20">
        <v>0</v>
      </c>
      <c r="H35" s="130">
        <v>130</v>
      </c>
      <c r="I35" s="22">
        <v>130</v>
      </c>
      <c r="J35" s="21">
        <v>0</v>
      </c>
      <c r="K35" s="23"/>
      <c r="L35" s="24">
        <v>0</v>
      </c>
      <c r="M35" s="1">
        <v>0</v>
      </c>
      <c r="N35" s="1">
        <v>0</v>
      </c>
      <c r="O35" s="3">
        <v>0</v>
      </c>
      <c r="P35" s="134">
        <v>0</v>
      </c>
      <c r="Q35" s="132"/>
      <c r="R35" s="132"/>
      <c r="S35" s="25"/>
      <c r="T35" s="25"/>
      <c r="U35" s="520"/>
      <c r="V35" s="521"/>
      <c r="W35" s="521"/>
    </row>
    <row r="36" spans="1:23" ht="21">
      <c r="A36" s="218">
        <v>23</v>
      </c>
      <c r="B36" s="222" t="s">
        <v>61</v>
      </c>
      <c r="C36" s="220"/>
      <c r="D36" s="219"/>
      <c r="E36" s="219"/>
      <c r="F36" s="219"/>
      <c r="G36" s="20">
        <v>0</v>
      </c>
      <c r="H36" s="130">
        <v>410</v>
      </c>
      <c r="I36" s="22"/>
      <c r="J36" s="21">
        <v>410</v>
      </c>
      <c r="K36" s="23"/>
      <c r="L36" s="24">
        <v>2.75</v>
      </c>
      <c r="M36" s="1">
        <v>68590</v>
      </c>
      <c r="N36" s="1">
        <v>68600</v>
      </c>
      <c r="O36" s="3">
        <v>64200</v>
      </c>
      <c r="P36" s="134">
        <v>68600</v>
      </c>
      <c r="Q36" s="132"/>
      <c r="R36" s="132"/>
      <c r="S36" s="25"/>
      <c r="T36" s="25"/>
      <c r="U36" s="520"/>
      <c r="V36" s="521"/>
      <c r="W36" s="521"/>
    </row>
    <row r="37" spans="1:23" ht="21">
      <c r="A37" s="218">
        <v>24</v>
      </c>
      <c r="B37" s="26" t="s">
        <v>62</v>
      </c>
      <c r="C37" s="21">
        <v>44</v>
      </c>
      <c r="D37" s="22">
        <v>1</v>
      </c>
      <c r="E37" s="22">
        <v>14</v>
      </c>
      <c r="F37" s="22">
        <v>5.25</v>
      </c>
      <c r="G37" s="20">
        <v>247040</v>
      </c>
      <c r="H37" s="130">
        <v>573</v>
      </c>
      <c r="I37" s="22"/>
      <c r="J37" s="21">
        <v>573</v>
      </c>
      <c r="K37" s="23"/>
      <c r="L37" s="24">
        <v>1.25</v>
      </c>
      <c r="M37" s="1">
        <v>34140</v>
      </c>
      <c r="N37" s="1">
        <v>281200</v>
      </c>
      <c r="O37" s="3">
        <v>224500</v>
      </c>
      <c r="P37" s="134">
        <v>281200</v>
      </c>
      <c r="Q37" s="132"/>
      <c r="R37" s="132"/>
      <c r="S37" s="25"/>
      <c r="T37" s="25"/>
      <c r="U37" s="520"/>
      <c r="V37" s="521"/>
      <c r="W37" s="521"/>
    </row>
    <row r="38" spans="1:23" ht="21">
      <c r="A38" s="218">
        <v>25</v>
      </c>
      <c r="B38" s="26" t="s">
        <v>63</v>
      </c>
      <c r="C38" s="220"/>
      <c r="D38" s="22"/>
      <c r="E38" s="22"/>
      <c r="F38" s="219"/>
      <c r="G38" s="20">
        <v>0</v>
      </c>
      <c r="H38" s="130">
        <v>525</v>
      </c>
      <c r="I38" s="22"/>
      <c r="J38" s="21">
        <v>525</v>
      </c>
      <c r="K38" s="23"/>
      <c r="L38" s="24">
        <v>2.5</v>
      </c>
      <c r="M38" s="1">
        <v>63520</v>
      </c>
      <c r="N38" s="1">
        <v>63500</v>
      </c>
      <c r="O38" s="3">
        <v>60100</v>
      </c>
      <c r="P38" s="134">
        <v>63500</v>
      </c>
      <c r="Q38" s="132"/>
      <c r="R38" s="132"/>
      <c r="S38" s="25"/>
      <c r="T38" s="25"/>
      <c r="U38" s="520"/>
      <c r="V38" s="521"/>
      <c r="W38" s="521"/>
    </row>
    <row r="39" spans="1:23" ht="21">
      <c r="A39" s="218">
        <v>26</v>
      </c>
      <c r="B39" s="26" t="s">
        <v>64</v>
      </c>
      <c r="C39" s="21">
        <v>41</v>
      </c>
      <c r="D39" s="22">
        <v>1</v>
      </c>
      <c r="E39" s="22">
        <v>20</v>
      </c>
      <c r="F39" s="22">
        <v>6.5</v>
      </c>
      <c r="G39" s="20">
        <v>306600</v>
      </c>
      <c r="H39" s="130">
        <v>561</v>
      </c>
      <c r="I39" s="22"/>
      <c r="J39" s="21">
        <v>561</v>
      </c>
      <c r="K39" s="23"/>
      <c r="L39" s="24">
        <v>4</v>
      </c>
      <c r="M39" s="1">
        <v>99490</v>
      </c>
      <c r="N39" s="1">
        <v>406100</v>
      </c>
      <c r="O39" s="3">
        <v>334100</v>
      </c>
      <c r="P39" s="134">
        <v>406100</v>
      </c>
      <c r="Q39" s="132"/>
      <c r="R39" s="132"/>
      <c r="S39" s="25"/>
      <c r="T39" s="25"/>
      <c r="U39" s="520"/>
      <c r="V39" s="521"/>
      <c r="W39" s="521"/>
    </row>
    <row r="40" spans="1:23" ht="21">
      <c r="A40" s="218">
        <v>27</v>
      </c>
      <c r="B40" s="26" t="s">
        <v>65</v>
      </c>
      <c r="C40" s="220"/>
      <c r="D40" s="219"/>
      <c r="E40" s="219"/>
      <c r="F40" s="219"/>
      <c r="G40" s="20">
        <v>0</v>
      </c>
      <c r="H40" s="137">
        <v>302</v>
      </c>
      <c r="I40" s="22"/>
      <c r="J40" s="21">
        <v>302</v>
      </c>
      <c r="K40" s="23"/>
      <c r="L40" s="24">
        <v>3.5</v>
      </c>
      <c r="M40" s="1">
        <v>85610</v>
      </c>
      <c r="N40" s="1">
        <v>85600</v>
      </c>
      <c r="O40" s="3">
        <v>91200</v>
      </c>
      <c r="P40" s="133">
        <v>91200</v>
      </c>
      <c r="Q40" s="132"/>
      <c r="R40" s="132"/>
      <c r="S40" s="25"/>
      <c r="T40" s="25"/>
      <c r="U40" s="520"/>
      <c r="V40" s="521"/>
      <c r="W40" s="521"/>
    </row>
    <row r="41" spans="1:23" ht="21">
      <c r="A41" s="218">
        <v>28</v>
      </c>
      <c r="B41" s="26" t="s">
        <v>66</v>
      </c>
      <c r="C41" s="21">
        <v>158</v>
      </c>
      <c r="D41" s="22">
        <v>3</v>
      </c>
      <c r="E41" s="22">
        <v>62</v>
      </c>
      <c r="F41" s="22">
        <v>16.25</v>
      </c>
      <c r="G41" s="20">
        <v>823470</v>
      </c>
      <c r="H41" s="130">
        <v>1853</v>
      </c>
      <c r="I41" s="22"/>
      <c r="J41" s="21">
        <v>1853</v>
      </c>
      <c r="K41" s="23"/>
      <c r="L41" s="24">
        <v>1.5</v>
      </c>
      <c r="M41" s="1">
        <v>49880</v>
      </c>
      <c r="N41" s="1">
        <v>873400</v>
      </c>
      <c r="O41" s="3">
        <v>670800</v>
      </c>
      <c r="P41" s="135">
        <v>873400</v>
      </c>
      <c r="Q41" s="132"/>
      <c r="R41" s="132"/>
      <c r="S41" s="25"/>
      <c r="T41" s="25"/>
      <c r="U41" s="520"/>
      <c r="V41" s="521"/>
      <c r="W41" s="521"/>
    </row>
    <row r="42" spans="1:20" ht="0.75" customHeight="1">
      <c r="A42" s="218">
        <v>36</v>
      </c>
      <c r="B42" s="26" t="s">
        <v>67</v>
      </c>
      <c r="C42" s="220"/>
      <c r="D42" s="219"/>
      <c r="E42" s="219"/>
      <c r="F42" s="219"/>
      <c r="G42" s="20">
        <v>0</v>
      </c>
      <c r="H42" s="221"/>
      <c r="I42" s="219"/>
      <c r="J42" s="21"/>
      <c r="K42" s="23"/>
      <c r="L42" s="23"/>
      <c r="M42" s="1">
        <v>0</v>
      </c>
      <c r="N42" s="1">
        <v>0</v>
      </c>
      <c r="O42" s="134"/>
      <c r="P42" s="1">
        <v>0</v>
      </c>
      <c r="Q42" s="223"/>
      <c r="R42" s="132"/>
      <c r="S42" s="25"/>
      <c r="T42" s="25"/>
    </row>
    <row r="43" spans="1:20" ht="21">
      <c r="A43" s="218">
        <v>29</v>
      </c>
      <c r="B43" s="26" t="s">
        <v>68</v>
      </c>
      <c r="C43" s="21">
        <v>41</v>
      </c>
      <c r="D43" s="22">
        <v>1</v>
      </c>
      <c r="E43" s="22">
        <v>15</v>
      </c>
      <c r="F43" s="22">
        <v>5.5</v>
      </c>
      <c r="G43" s="20">
        <v>257860</v>
      </c>
      <c r="H43" s="130">
        <v>664</v>
      </c>
      <c r="I43" s="22"/>
      <c r="J43" s="21">
        <v>664</v>
      </c>
      <c r="K43" s="23"/>
      <c r="L43" s="24">
        <v>2.75</v>
      </c>
      <c r="M43" s="1">
        <v>70530</v>
      </c>
      <c r="N43" s="1">
        <v>328400</v>
      </c>
      <c r="O43" s="3">
        <v>273800</v>
      </c>
      <c r="P43" s="3">
        <v>328400</v>
      </c>
      <c r="Q43" s="223"/>
      <c r="R43" s="132"/>
      <c r="S43" s="25"/>
      <c r="T43" s="25"/>
    </row>
    <row r="44" spans="1:20" ht="21">
      <c r="A44" s="218">
        <v>30</v>
      </c>
      <c r="B44" s="26" t="s">
        <v>69</v>
      </c>
      <c r="C44" s="21">
        <v>115</v>
      </c>
      <c r="D44" s="22">
        <v>2</v>
      </c>
      <c r="E44" s="22">
        <v>41</v>
      </c>
      <c r="F44" s="22">
        <v>12</v>
      </c>
      <c r="G44" s="20">
        <v>589260</v>
      </c>
      <c r="H44" s="130">
        <v>1175</v>
      </c>
      <c r="I44" s="22"/>
      <c r="J44" s="21">
        <v>1175</v>
      </c>
      <c r="K44" s="23"/>
      <c r="L44" s="24">
        <v>2</v>
      </c>
      <c r="M44" s="1">
        <v>56590</v>
      </c>
      <c r="N44" s="1">
        <v>645900</v>
      </c>
      <c r="O44" s="3">
        <v>542100</v>
      </c>
      <c r="P44" s="3">
        <v>645900</v>
      </c>
      <c r="Q44" s="223"/>
      <c r="R44" s="132"/>
      <c r="S44" s="25"/>
      <c r="T44" s="25"/>
    </row>
    <row r="45" spans="1:20" ht="20.25">
      <c r="A45" s="218"/>
      <c r="B45" s="26" t="s">
        <v>70</v>
      </c>
      <c r="C45" s="29">
        <v>888</v>
      </c>
      <c r="D45" s="29">
        <v>19.5</v>
      </c>
      <c r="E45" s="29">
        <v>335</v>
      </c>
      <c r="F45" s="29">
        <v>109.75</v>
      </c>
      <c r="G45" s="29">
        <v>5258490</v>
      </c>
      <c r="H45" s="29">
        <v>20912</v>
      </c>
      <c r="I45" s="29">
        <v>4957</v>
      </c>
      <c r="J45" s="30">
        <v>15955</v>
      </c>
      <c r="K45" s="31"/>
      <c r="L45" s="32">
        <v>57.75</v>
      </c>
      <c r="M45" s="33">
        <v>1496530</v>
      </c>
      <c r="N45" s="34">
        <v>6755400</v>
      </c>
      <c r="O45" s="35">
        <v>5651100</v>
      </c>
      <c r="P45" s="35">
        <v>6774600</v>
      </c>
      <c r="Q45" s="224"/>
      <c r="R45" s="138"/>
      <c r="S45" s="36"/>
      <c r="T45" s="36"/>
    </row>
    <row r="46" spans="1:20" ht="21">
      <c r="A46" s="218">
        <v>31</v>
      </c>
      <c r="B46" s="26" t="s">
        <v>71</v>
      </c>
      <c r="C46" s="21">
        <v>250</v>
      </c>
      <c r="D46" s="22">
        <v>9</v>
      </c>
      <c r="E46" s="22">
        <v>180</v>
      </c>
      <c r="F46" s="22">
        <v>51.25</v>
      </c>
      <c r="G46" s="27">
        <v>2490820</v>
      </c>
      <c r="H46" s="21">
        <v>6778</v>
      </c>
      <c r="I46" s="22"/>
      <c r="J46" s="21">
        <v>6778</v>
      </c>
      <c r="K46" s="23"/>
      <c r="L46" s="24">
        <v>8</v>
      </c>
      <c r="M46" s="1">
        <v>242270</v>
      </c>
      <c r="N46" s="1">
        <v>2733100</v>
      </c>
      <c r="O46" s="4">
        <v>2690300</v>
      </c>
      <c r="P46" s="3">
        <v>2733100</v>
      </c>
      <c r="Q46" s="223"/>
      <c r="R46" s="132"/>
      <c r="S46" s="25"/>
      <c r="T46" s="25"/>
    </row>
    <row r="47" spans="1:20" ht="0.75" customHeight="1">
      <c r="A47" s="218">
        <v>40</v>
      </c>
      <c r="B47" s="26" t="s">
        <v>72</v>
      </c>
      <c r="C47" s="21"/>
      <c r="D47" s="22"/>
      <c r="E47" s="22"/>
      <c r="F47" s="22"/>
      <c r="G47" s="27">
        <v>0</v>
      </c>
      <c r="H47" s="21"/>
      <c r="I47" s="22"/>
      <c r="J47" s="21"/>
      <c r="K47" s="23"/>
      <c r="L47" s="24"/>
      <c r="M47" s="1">
        <v>0</v>
      </c>
      <c r="N47" s="1">
        <v>0</v>
      </c>
      <c r="O47" s="3"/>
      <c r="P47" s="3">
        <v>0</v>
      </c>
      <c r="Q47" s="223"/>
      <c r="R47" s="132"/>
      <c r="S47" s="25"/>
      <c r="T47" s="25"/>
    </row>
    <row r="48" spans="1:20" ht="21" hidden="1">
      <c r="A48" s="218">
        <v>41</v>
      </c>
      <c r="B48" s="26" t="s">
        <v>73</v>
      </c>
      <c r="C48" s="225"/>
      <c r="D48" s="219"/>
      <c r="E48" s="219"/>
      <c r="F48" s="22"/>
      <c r="G48" s="27">
        <v>0</v>
      </c>
      <c r="H48" s="21"/>
      <c r="I48" s="22"/>
      <c r="J48" s="21"/>
      <c r="K48" s="23"/>
      <c r="L48" s="24"/>
      <c r="M48" s="1">
        <v>0</v>
      </c>
      <c r="N48" s="1">
        <v>0</v>
      </c>
      <c r="O48" s="4"/>
      <c r="P48" s="3">
        <v>0</v>
      </c>
      <c r="Q48" s="223"/>
      <c r="R48" s="132"/>
      <c r="S48" s="25"/>
      <c r="T48" s="25"/>
    </row>
    <row r="49" spans="1:20" ht="20.25">
      <c r="A49" s="218"/>
      <c r="B49" s="26" t="s">
        <v>74</v>
      </c>
      <c r="C49" s="29">
        <v>250</v>
      </c>
      <c r="D49" s="29">
        <v>9</v>
      </c>
      <c r="E49" s="29">
        <v>180</v>
      </c>
      <c r="F49" s="139">
        <v>51.25</v>
      </c>
      <c r="G49" s="29">
        <v>2490820</v>
      </c>
      <c r="H49" s="37">
        <v>6778</v>
      </c>
      <c r="I49" s="37">
        <v>0</v>
      </c>
      <c r="J49" s="30">
        <v>6778</v>
      </c>
      <c r="K49" s="38">
        <v>0</v>
      </c>
      <c r="L49" s="39">
        <v>8</v>
      </c>
      <c r="M49" s="37">
        <v>242270</v>
      </c>
      <c r="N49" s="34">
        <v>2733100</v>
      </c>
      <c r="O49" s="35">
        <v>2690300</v>
      </c>
      <c r="P49" s="35">
        <v>2733100</v>
      </c>
      <c r="Q49" s="224"/>
      <c r="R49" s="138"/>
      <c r="S49" s="36"/>
      <c r="T49" s="36"/>
    </row>
    <row r="50" spans="1:20" ht="20.25">
      <c r="A50" s="226"/>
      <c r="B50" s="227" t="s">
        <v>137</v>
      </c>
      <c r="C50" s="40">
        <v>1138</v>
      </c>
      <c r="D50" s="40">
        <v>28.5</v>
      </c>
      <c r="E50" s="40">
        <v>515</v>
      </c>
      <c r="F50" s="40">
        <v>161</v>
      </c>
      <c r="G50" s="228">
        <v>7749310</v>
      </c>
      <c r="H50" s="40">
        <v>27690</v>
      </c>
      <c r="I50" s="40">
        <v>4957</v>
      </c>
      <c r="J50" s="30">
        <v>22733</v>
      </c>
      <c r="K50" s="31">
        <v>0</v>
      </c>
      <c r="L50" s="32">
        <v>65.75</v>
      </c>
      <c r="M50" s="34">
        <v>1738800</v>
      </c>
      <c r="N50" s="34">
        <v>9488500</v>
      </c>
      <c r="O50" s="41">
        <v>8341400</v>
      </c>
      <c r="P50" s="41">
        <v>9507700</v>
      </c>
      <c r="Q50" s="224"/>
      <c r="R50" s="138"/>
      <c r="S50" s="36"/>
      <c r="T50" s="36"/>
    </row>
    <row r="51" spans="1:20" ht="21.75" customHeight="1">
      <c r="A51" s="515" t="s">
        <v>305</v>
      </c>
      <c r="B51" s="516"/>
      <c r="C51" s="516"/>
      <c r="D51" s="516"/>
      <c r="E51" s="516"/>
      <c r="F51" s="516"/>
      <c r="G51" s="517"/>
      <c r="H51" s="515" t="s">
        <v>306</v>
      </c>
      <c r="I51" s="516"/>
      <c r="J51" s="516"/>
      <c r="K51" s="516"/>
      <c r="L51" s="516"/>
      <c r="M51" s="517"/>
      <c r="N51" s="229"/>
      <c r="O51" s="226"/>
      <c r="P51" s="226"/>
      <c r="Q51" s="226"/>
      <c r="R51" s="226"/>
      <c r="S51" s="230"/>
      <c r="T51" s="230"/>
    </row>
    <row r="52" ht="9.75" customHeight="1"/>
    <row r="53" spans="2:12" ht="18.75" customHeight="1">
      <c r="B53" s="514" t="s">
        <v>307</v>
      </c>
      <c r="C53" s="514"/>
      <c r="D53" s="514"/>
      <c r="E53" s="514"/>
      <c r="F53" s="514"/>
      <c r="G53" s="514"/>
      <c r="H53" s="514"/>
      <c r="I53" s="514"/>
      <c r="J53" s="514"/>
      <c r="K53" s="514"/>
      <c r="L53" s="514"/>
    </row>
    <row r="54" spans="2:16" ht="18.75" customHeight="1">
      <c r="B54" s="514" t="s">
        <v>308</v>
      </c>
      <c r="C54" s="514"/>
      <c r="D54" s="514"/>
      <c r="E54" s="514"/>
      <c r="F54" s="514"/>
      <c r="G54" s="514"/>
      <c r="H54" s="514"/>
      <c r="I54" s="514"/>
      <c r="J54" s="514"/>
      <c r="K54" s="514"/>
      <c r="L54" s="514"/>
      <c r="M54" s="514"/>
      <c r="N54" s="514"/>
      <c r="O54" s="514"/>
      <c r="P54" s="514"/>
    </row>
    <row r="55" spans="2:16" ht="18.75" customHeight="1"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</row>
    <row r="56" spans="2:13" ht="24.75" customHeight="1">
      <c r="B56" s="42"/>
      <c r="C56" s="42"/>
      <c r="D56" s="233" t="s">
        <v>323</v>
      </c>
      <c r="E56" s="233"/>
      <c r="F56" s="234"/>
      <c r="G56" s="166"/>
      <c r="H56" s="235"/>
      <c r="I56" s="235"/>
      <c r="J56" s="235"/>
      <c r="K56" s="235"/>
      <c r="L56" s="235"/>
      <c r="M56" s="235"/>
    </row>
  </sheetData>
  <sheetProtection/>
  <mergeCells count="20">
    <mergeCell ref="U25:W25"/>
    <mergeCell ref="U26:W41"/>
    <mergeCell ref="U1:V1"/>
    <mergeCell ref="Q4:Q5"/>
    <mergeCell ref="R4:R5"/>
    <mergeCell ref="U4:W6"/>
    <mergeCell ref="U7:W7"/>
    <mergeCell ref="U8:W23"/>
    <mergeCell ref="O4:O5"/>
    <mergeCell ref="P4:P5"/>
    <mergeCell ref="B53:L53"/>
    <mergeCell ref="B54:P54"/>
    <mergeCell ref="A51:G51"/>
    <mergeCell ref="H51:M51"/>
    <mergeCell ref="B2:N2"/>
    <mergeCell ref="A4:A5"/>
    <mergeCell ref="B4:B5"/>
    <mergeCell ref="C4:G4"/>
    <mergeCell ref="H4:M4"/>
    <mergeCell ref="N4:N5"/>
  </mergeCells>
  <printOptions/>
  <pageMargins left="0.41" right="0.2" top="0.2" bottom="0.5" header="0.2" footer="0.5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49"/>
  <sheetViews>
    <sheetView view="pageBreakPreview" zoomScale="75" zoomScaleNormal="75" zoomScaleSheetLayoutView="75" zoomScalePageLayoutView="0" workbookViewId="0" topLeftCell="A4">
      <pane xSplit="3" ySplit="4" topLeftCell="G2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C5" sqref="C5:C7"/>
    </sheetView>
  </sheetViews>
  <sheetFormatPr defaultColWidth="10.66015625" defaultRowHeight="12.75"/>
  <cols>
    <col min="1" max="1" width="16.5" style="242" customWidth="1"/>
    <col min="2" max="2" width="34" style="242" customWidth="1"/>
    <col min="3" max="3" width="39.16015625" style="242" customWidth="1"/>
    <col min="4" max="4" width="27.66015625" style="242" customWidth="1"/>
    <col min="5" max="5" width="27.33203125" style="242" customWidth="1"/>
    <col min="6" max="6" width="26.5" style="242" customWidth="1"/>
    <col min="7" max="7" width="24.66015625" style="242" customWidth="1"/>
    <col min="8" max="8" width="22.16015625" style="242" customWidth="1"/>
    <col min="9" max="9" width="22.83203125" style="242" customWidth="1"/>
    <col min="10" max="10" width="23.5" style="242" customWidth="1"/>
    <col min="11" max="11" width="22.66015625" style="242" customWidth="1"/>
    <col min="12" max="12" width="23.5" style="242" customWidth="1"/>
    <col min="13" max="13" width="29.83203125" style="242" customWidth="1"/>
    <col min="14" max="14" width="20.66015625" style="242" customWidth="1"/>
    <col min="15" max="16" width="26.66015625" style="242" customWidth="1"/>
    <col min="17" max="17" width="28.83203125" style="242" customWidth="1"/>
    <col min="18" max="16384" width="10.66015625" style="242" customWidth="1"/>
  </cols>
  <sheetData>
    <row r="1" spans="2:17" ht="26.25"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547" t="s">
        <v>329</v>
      </c>
      <c r="P1" s="547"/>
      <c r="Q1" s="547"/>
    </row>
    <row r="2" spans="2:17" ht="12.7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2:17" ht="30">
      <c r="B3" s="243"/>
      <c r="C3" s="551" t="s">
        <v>330</v>
      </c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243"/>
    </row>
    <row r="4" spans="2:17" ht="26.25" thickBot="1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61" t="s">
        <v>134</v>
      </c>
    </row>
    <row r="5" spans="2:17" ht="27" customHeight="1" thickBot="1">
      <c r="B5" s="533" t="s">
        <v>83</v>
      </c>
      <c r="C5" s="530" t="s">
        <v>331</v>
      </c>
      <c r="D5" s="528" t="s">
        <v>377</v>
      </c>
      <c r="E5" s="536" t="s">
        <v>378</v>
      </c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8"/>
      <c r="Q5" s="556" t="s">
        <v>332</v>
      </c>
    </row>
    <row r="6" spans="2:17" ht="24" thickBot="1">
      <c r="B6" s="534"/>
      <c r="C6" s="531"/>
      <c r="D6" s="529"/>
      <c r="E6" s="539" t="s">
        <v>333</v>
      </c>
      <c r="F6" s="540"/>
      <c r="G6" s="544" t="s">
        <v>334</v>
      </c>
      <c r="H6" s="545"/>
      <c r="I6" s="546"/>
      <c r="J6" s="541" t="s">
        <v>335</v>
      </c>
      <c r="K6" s="542"/>
      <c r="L6" s="542"/>
      <c r="M6" s="542"/>
      <c r="N6" s="542"/>
      <c r="O6" s="542"/>
      <c r="P6" s="543"/>
      <c r="Q6" s="557"/>
    </row>
    <row r="7" spans="2:17" ht="296.25" customHeight="1" thickBot="1">
      <c r="B7" s="535"/>
      <c r="C7" s="532"/>
      <c r="D7" s="529"/>
      <c r="E7" s="277" t="s">
        <v>336</v>
      </c>
      <c r="F7" s="276" t="s">
        <v>337</v>
      </c>
      <c r="G7" s="274" t="s">
        <v>375</v>
      </c>
      <c r="H7" s="276" t="s">
        <v>338</v>
      </c>
      <c r="I7" s="396" t="s">
        <v>376</v>
      </c>
      <c r="J7" s="274" t="s">
        <v>375</v>
      </c>
      <c r="K7" s="275" t="s">
        <v>339</v>
      </c>
      <c r="L7" s="275" t="s">
        <v>340</v>
      </c>
      <c r="M7" s="275" t="s">
        <v>341</v>
      </c>
      <c r="N7" s="275" t="s">
        <v>376</v>
      </c>
      <c r="O7" s="275" t="s">
        <v>342</v>
      </c>
      <c r="P7" s="276" t="s">
        <v>343</v>
      </c>
      <c r="Q7" s="558"/>
    </row>
    <row r="8" spans="2:17" ht="29.25" customHeight="1">
      <c r="B8" s="266">
        <v>25315501000</v>
      </c>
      <c r="C8" s="266" t="s">
        <v>101</v>
      </c>
      <c r="D8" s="273">
        <v>500000</v>
      </c>
      <c r="E8" s="264"/>
      <c r="F8" s="265"/>
      <c r="G8" s="264">
        <v>82100</v>
      </c>
      <c r="H8" s="265"/>
      <c r="I8" s="397">
        <v>12030</v>
      </c>
      <c r="J8" s="264"/>
      <c r="K8" s="266"/>
      <c r="L8" s="266"/>
      <c r="M8" s="266"/>
      <c r="N8" s="266"/>
      <c r="O8" s="266"/>
      <c r="P8" s="265"/>
      <c r="Q8" s="272">
        <f aca="true" t="shared" si="0" ref="Q8:Q41">SUM(D8:P8)</f>
        <v>594130</v>
      </c>
    </row>
    <row r="9" spans="2:17" ht="31.5" customHeight="1">
      <c r="B9" s="262">
        <v>25315502000</v>
      </c>
      <c r="C9" s="262" t="s">
        <v>102</v>
      </c>
      <c r="D9" s="263">
        <v>116900</v>
      </c>
      <c r="E9" s="267"/>
      <c r="F9" s="268"/>
      <c r="G9" s="267">
        <v>53500</v>
      </c>
      <c r="H9" s="268"/>
      <c r="I9" s="398"/>
      <c r="J9" s="267"/>
      <c r="K9" s="262"/>
      <c r="L9" s="262"/>
      <c r="M9" s="262"/>
      <c r="N9" s="262"/>
      <c r="O9" s="262"/>
      <c r="P9" s="268"/>
      <c r="Q9" s="246">
        <f t="shared" si="0"/>
        <v>170400</v>
      </c>
    </row>
    <row r="10" spans="2:17" ht="32.25" customHeight="1">
      <c r="B10" s="262">
        <v>25315503000</v>
      </c>
      <c r="C10" s="262" t="s">
        <v>103</v>
      </c>
      <c r="D10" s="263">
        <v>50000</v>
      </c>
      <c r="E10" s="267"/>
      <c r="F10" s="268"/>
      <c r="G10" s="267">
        <v>53800</v>
      </c>
      <c r="H10" s="268"/>
      <c r="I10" s="398"/>
      <c r="J10" s="267"/>
      <c r="K10" s="262"/>
      <c r="L10" s="262"/>
      <c r="M10" s="262"/>
      <c r="N10" s="262"/>
      <c r="O10" s="262"/>
      <c r="P10" s="268"/>
      <c r="Q10" s="246">
        <f t="shared" si="0"/>
        <v>103800</v>
      </c>
    </row>
    <row r="11" spans="2:17" ht="29.25" customHeight="1">
      <c r="B11" s="262">
        <v>25315505000</v>
      </c>
      <c r="C11" s="262" t="s">
        <v>104</v>
      </c>
      <c r="D11" s="263">
        <v>90400</v>
      </c>
      <c r="E11" s="267"/>
      <c r="F11" s="268"/>
      <c r="G11" s="267">
        <v>93000</v>
      </c>
      <c r="H11" s="268"/>
      <c r="I11" s="398">
        <v>16040</v>
      </c>
      <c r="J11" s="267"/>
      <c r="K11" s="262"/>
      <c r="L11" s="262"/>
      <c r="M11" s="262"/>
      <c r="N11" s="262"/>
      <c r="O11" s="262"/>
      <c r="P11" s="268"/>
      <c r="Q11" s="246">
        <f t="shared" si="0"/>
        <v>199440</v>
      </c>
    </row>
    <row r="12" spans="2:17" ht="29.25" customHeight="1">
      <c r="B12" s="262">
        <v>25315508000</v>
      </c>
      <c r="C12" s="262" t="s">
        <v>105</v>
      </c>
      <c r="D12" s="263"/>
      <c r="E12" s="267"/>
      <c r="F12" s="268"/>
      <c r="G12" s="267">
        <v>74200</v>
      </c>
      <c r="H12" s="268"/>
      <c r="I12" s="398"/>
      <c r="J12" s="267"/>
      <c r="K12" s="262"/>
      <c r="L12" s="262"/>
      <c r="M12" s="262"/>
      <c r="N12" s="262"/>
      <c r="O12" s="262"/>
      <c r="P12" s="268"/>
      <c r="Q12" s="246">
        <f t="shared" si="0"/>
        <v>74200</v>
      </c>
    </row>
    <row r="13" spans="2:17" ht="27" customHeight="1">
      <c r="B13" s="262">
        <v>25315509000</v>
      </c>
      <c r="C13" s="262" t="s">
        <v>106</v>
      </c>
      <c r="D13" s="263">
        <v>200000</v>
      </c>
      <c r="E13" s="267"/>
      <c r="F13" s="268"/>
      <c r="G13" s="267">
        <v>99100</v>
      </c>
      <c r="H13" s="268"/>
      <c r="I13" s="398">
        <v>14035</v>
      </c>
      <c r="J13" s="267"/>
      <c r="K13" s="262"/>
      <c r="L13" s="262"/>
      <c r="M13" s="262"/>
      <c r="N13" s="262"/>
      <c r="O13" s="262"/>
      <c r="P13" s="268"/>
      <c r="Q13" s="246">
        <f t="shared" si="0"/>
        <v>313135</v>
      </c>
    </row>
    <row r="14" spans="2:17" ht="27" customHeight="1">
      <c r="B14" s="262">
        <v>25315511000</v>
      </c>
      <c r="C14" s="262" t="s">
        <v>107</v>
      </c>
      <c r="D14" s="263">
        <v>653800</v>
      </c>
      <c r="E14" s="267"/>
      <c r="F14" s="268"/>
      <c r="G14" s="267">
        <v>75800</v>
      </c>
      <c r="H14" s="268"/>
      <c r="I14" s="398">
        <v>22055</v>
      </c>
      <c r="J14" s="267"/>
      <c r="K14" s="262"/>
      <c r="L14" s="262"/>
      <c r="M14" s="262"/>
      <c r="N14" s="262"/>
      <c r="O14" s="262"/>
      <c r="P14" s="268"/>
      <c r="Q14" s="246">
        <f t="shared" si="0"/>
        <v>751655</v>
      </c>
    </row>
    <row r="15" spans="2:17" ht="28.5" customHeight="1">
      <c r="B15" s="262">
        <v>25315512000</v>
      </c>
      <c r="C15" s="262" t="s">
        <v>108</v>
      </c>
      <c r="D15" s="263"/>
      <c r="E15" s="267"/>
      <c r="F15" s="268"/>
      <c r="G15" s="267">
        <v>60300</v>
      </c>
      <c r="H15" s="268"/>
      <c r="I15" s="398"/>
      <c r="J15" s="267"/>
      <c r="K15" s="262"/>
      <c r="L15" s="262"/>
      <c r="M15" s="262"/>
      <c r="N15" s="262"/>
      <c r="O15" s="262"/>
      <c r="P15" s="268"/>
      <c r="Q15" s="246">
        <f t="shared" si="0"/>
        <v>60300</v>
      </c>
    </row>
    <row r="16" spans="2:17" ht="27" customHeight="1">
      <c r="B16" s="262">
        <v>25315513000</v>
      </c>
      <c r="C16" s="262" t="s">
        <v>344</v>
      </c>
      <c r="D16" s="263">
        <v>160000</v>
      </c>
      <c r="E16" s="267"/>
      <c r="F16" s="268"/>
      <c r="G16" s="267">
        <v>24400</v>
      </c>
      <c r="H16" s="268"/>
      <c r="I16" s="398">
        <v>2005</v>
      </c>
      <c r="J16" s="267"/>
      <c r="K16" s="262"/>
      <c r="L16" s="262"/>
      <c r="M16" s="262"/>
      <c r="N16" s="262"/>
      <c r="O16" s="262"/>
      <c r="P16" s="268"/>
      <c r="Q16" s="246">
        <f t="shared" si="0"/>
        <v>186405</v>
      </c>
    </row>
    <row r="17" spans="2:17" ht="27" customHeight="1">
      <c r="B17" s="262">
        <v>25315514000</v>
      </c>
      <c r="C17" s="262" t="s">
        <v>110</v>
      </c>
      <c r="D17" s="263">
        <v>500000</v>
      </c>
      <c r="E17" s="267"/>
      <c r="F17" s="268"/>
      <c r="G17" s="267">
        <v>115500</v>
      </c>
      <c r="H17" s="268"/>
      <c r="I17" s="398">
        <v>20050</v>
      </c>
      <c r="J17" s="267"/>
      <c r="K17" s="262"/>
      <c r="L17" s="262"/>
      <c r="M17" s="262"/>
      <c r="N17" s="262"/>
      <c r="O17" s="262"/>
      <c r="P17" s="268"/>
      <c r="Q17" s="246">
        <f t="shared" si="0"/>
        <v>635550</v>
      </c>
    </row>
    <row r="18" spans="2:17" ht="28.5" customHeight="1">
      <c r="B18" s="262">
        <v>25315515000</v>
      </c>
      <c r="C18" s="262" t="s">
        <v>111</v>
      </c>
      <c r="D18" s="263">
        <v>223500</v>
      </c>
      <c r="E18" s="267"/>
      <c r="F18" s="268"/>
      <c r="G18" s="267">
        <v>55500</v>
      </c>
      <c r="H18" s="268"/>
      <c r="I18" s="398">
        <v>2005</v>
      </c>
      <c r="J18" s="267"/>
      <c r="K18" s="262"/>
      <c r="L18" s="262"/>
      <c r="M18" s="262"/>
      <c r="N18" s="262"/>
      <c r="O18" s="262"/>
      <c r="P18" s="268"/>
      <c r="Q18" s="246">
        <f t="shared" si="0"/>
        <v>281005</v>
      </c>
    </row>
    <row r="19" spans="2:17" ht="26.25" customHeight="1">
      <c r="B19" s="262">
        <v>25315516000</v>
      </c>
      <c r="C19" s="262" t="s">
        <v>112</v>
      </c>
      <c r="D19" s="263"/>
      <c r="E19" s="267"/>
      <c r="F19" s="268"/>
      <c r="G19" s="267">
        <v>33800</v>
      </c>
      <c r="H19" s="268"/>
      <c r="I19" s="398">
        <v>4010</v>
      </c>
      <c r="J19" s="267"/>
      <c r="K19" s="262"/>
      <c r="L19" s="262"/>
      <c r="M19" s="262"/>
      <c r="N19" s="262"/>
      <c r="O19" s="262"/>
      <c r="P19" s="268"/>
      <c r="Q19" s="246">
        <f t="shared" si="0"/>
        <v>37810</v>
      </c>
    </row>
    <row r="20" spans="2:17" ht="29.25" customHeight="1">
      <c r="B20" s="262">
        <v>25315517000</v>
      </c>
      <c r="C20" s="262" t="s">
        <v>113</v>
      </c>
      <c r="D20" s="263"/>
      <c r="E20" s="267"/>
      <c r="F20" s="268"/>
      <c r="G20" s="267">
        <v>9500</v>
      </c>
      <c r="H20" s="268"/>
      <c r="I20" s="398">
        <v>2005</v>
      </c>
      <c r="J20" s="267"/>
      <c r="K20" s="262"/>
      <c r="L20" s="262"/>
      <c r="M20" s="262"/>
      <c r="N20" s="262"/>
      <c r="O20" s="262"/>
      <c r="P20" s="268"/>
      <c r="Q20" s="246">
        <f t="shared" si="0"/>
        <v>11505</v>
      </c>
    </row>
    <row r="21" spans="2:17" ht="29.25" customHeight="1">
      <c r="B21" s="262">
        <v>25315518000</v>
      </c>
      <c r="C21" s="262" t="s">
        <v>114</v>
      </c>
      <c r="D21" s="263"/>
      <c r="E21" s="267"/>
      <c r="F21" s="268"/>
      <c r="G21" s="267">
        <v>7300</v>
      </c>
      <c r="H21" s="268"/>
      <c r="I21" s="398">
        <v>14035</v>
      </c>
      <c r="J21" s="267"/>
      <c r="K21" s="262"/>
      <c r="L21" s="262"/>
      <c r="M21" s="262"/>
      <c r="N21" s="262"/>
      <c r="O21" s="262"/>
      <c r="P21" s="268"/>
      <c r="Q21" s="246">
        <f t="shared" si="0"/>
        <v>21335</v>
      </c>
    </row>
    <row r="22" spans="2:17" ht="27" customHeight="1">
      <c r="B22" s="262">
        <v>25315519000</v>
      </c>
      <c r="C22" s="262" t="s">
        <v>115</v>
      </c>
      <c r="D22" s="263">
        <v>36800</v>
      </c>
      <c r="E22" s="267"/>
      <c r="F22" s="268"/>
      <c r="G22" s="267">
        <v>33200</v>
      </c>
      <c r="H22" s="268"/>
      <c r="I22" s="398">
        <v>2005</v>
      </c>
      <c r="J22" s="267"/>
      <c r="K22" s="262"/>
      <c r="L22" s="262"/>
      <c r="M22" s="262"/>
      <c r="N22" s="262"/>
      <c r="O22" s="262"/>
      <c r="P22" s="268"/>
      <c r="Q22" s="246">
        <f t="shared" si="0"/>
        <v>72005</v>
      </c>
    </row>
    <row r="23" spans="2:17" ht="28.5" customHeight="1">
      <c r="B23" s="262">
        <v>25315520000</v>
      </c>
      <c r="C23" s="262" t="s">
        <v>116</v>
      </c>
      <c r="D23" s="263"/>
      <c r="E23" s="267"/>
      <c r="F23" s="268"/>
      <c r="G23" s="267">
        <v>15000</v>
      </c>
      <c r="H23" s="268"/>
      <c r="I23" s="398"/>
      <c r="J23" s="267"/>
      <c r="K23" s="262"/>
      <c r="L23" s="262"/>
      <c r="M23" s="262"/>
      <c r="N23" s="262"/>
      <c r="O23" s="262"/>
      <c r="P23" s="268"/>
      <c r="Q23" s="246">
        <f t="shared" si="0"/>
        <v>15000</v>
      </c>
    </row>
    <row r="24" spans="2:17" ht="28.5" customHeight="1">
      <c r="B24" s="262">
        <v>25315521000</v>
      </c>
      <c r="C24" s="262" t="s">
        <v>117</v>
      </c>
      <c r="D24" s="263">
        <v>171100</v>
      </c>
      <c r="E24" s="267"/>
      <c r="F24" s="268"/>
      <c r="G24" s="267">
        <v>5800</v>
      </c>
      <c r="H24" s="268"/>
      <c r="I24" s="398"/>
      <c r="J24" s="267"/>
      <c r="K24" s="262"/>
      <c r="L24" s="262"/>
      <c r="M24" s="262"/>
      <c r="N24" s="262"/>
      <c r="O24" s="262"/>
      <c r="P24" s="268"/>
      <c r="Q24" s="246">
        <f t="shared" si="0"/>
        <v>176900</v>
      </c>
    </row>
    <row r="25" spans="2:17" ht="27" customHeight="1">
      <c r="B25" s="262">
        <v>25315522000</v>
      </c>
      <c r="C25" s="262" t="s">
        <v>118</v>
      </c>
      <c r="D25" s="263">
        <v>171200</v>
      </c>
      <c r="E25" s="267"/>
      <c r="F25" s="268"/>
      <c r="G25" s="267">
        <v>19500</v>
      </c>
      <c r="H25" s="268"/>
      <c r="I25" s="398">
        <v>8020</v>
      </c>
      <c r="J25" s="267"/>
      <c r="K25" s="262"/>
      <c r="L25" s="262"/>
      <c r="M25" s="262"/>
      <c r="N25" s="262"/>
      <c r="O25" s="262"/>
      <c r="P25" s="268"/>
      <c r="Q25" s="246">
        <f t="shared" si="0"/>
        <v>198720</v>
      </c>
    </row>
    <row r="26" spans="2:17" ht="27" customHeight="1">
      <c r="B26" s="262">
        <v>25315523000</v>
      </c>
      <c r="C26" s="262" t="s">
        <v>119</v>
      </c>
      <c r="D26" s="263">
        <v>200000</v>
      </c>
      <c r="E26" s="267"/>
      <c r="F26" s="268"/>
      <c r="G26" s="267">
        <v>21000</v>
      </c>
      <c r="H26" s="268"/>
      <c r="I26" s="398"/>
      <c r="J26" s="267"/>
      <c r="K26" s="262"/>
      <c r="L26" s="262"/>
      <c r="M26" s="262"/>
      <c r="N26" s="262"/>
      <c r="O26" s="262"/>
      <c r="P26" s="268"/>
      <c r="Q26" s="246">
        <f t="shared" si="0"/>
        <v>221000</v>
      </c>
    </row>
    <row r="27" spans="2:17" ht="28.5" customHeight="1">
      <c r="B27" s="262">
        <v>25315526000</v>
      </c>
      <c r="C27" s="262" t="s">
        <v>120</v>
      </c>
      <c r="D27" s="263"/>
      <c r="E27" s="267"/>
      <c r="F27" s="268"/>
      <c r="G27" s="267">
        <v>10000</v>
      </c>
      <c r="H27" s="268"/>
      <c r="I27" s="398"/>
      <c r="J27" s="267"/>
      <c r="K27" s="262"/>
      <c r="L27" s="262"/>
      <c r="M27" s="262"/>
      <c r="N27" s="262"/>
      <c r="O27" s="262"/>
      <c r="P27" s="268"/>
      <c r="Q27" s="246">
        <f t="shared" si="0"/>
        <v>10000</v>
      </c>
    </row>
    <row r="28" spans="2:17" ht="27" customHeight="1">
      <c r="B28" s="262">
        <v>25315527000</v>
      </c>
      <c r="C28" s="262" t="s">
        <v>121</v>
      </c>
      <c r="D28" s="263"/>
      <c r="E28" s="267"/>
      <c r="F28" s="268"/>
      <c r="G28" s="267">
        <v>35700</v>
      </c>
      <c r="H28" s="268"/>
      <c r="I28" s="398">
        <v>8020</v>
      </c>
      <c r="J28" s="267"/>
      <c r="K28" s="262"/>
      <c r="L28" s="262"/>
      <c r="M28" s="262"/>
      <c r="N28" s="262"/>
      <c r="O28" s="262"/>
      <c r="P28" s="268"/>
      <c r="Q28" s="246">
        <f t="shared" si="0"/>
        <v>43720</v>
      </c>
    </row>
    <row r="29" spans="2:17" ht="27" customHeight="1">
      <c r="B29" s="262">
        <v>25315529000</v>
      </c>
      <c r="C29" s="262" t="s">
        <v>122</v>
      </c>
      <c r="D29" s="263">
        <v>100000</v>
      </c>
      <c r="E29" s="267"/>
      <c r="F29" s="268"/>
      <c r="G29" s="267">
        <v>10000</v>
      </c>
      <c r="H29" s="268"/>
      <c r="I29" s="398">
        <v>2005</v>
      </c>
      <c r="J29" s="267"/>
      <c r="K29" s="262"/>
      <c r="L29" s="262"/>
      <c r="M29" s="262"/>
      <c r="N29" s="262"/>
      <c r="O29" s="262"/>
      <c r="P29" s="268"/>
      <c r="Q29" s="246">
        <f t="shared" si="0"/>
        <v>112005</v>
      </c>
    </row>
    <row r="30" spans="2:17" ht="27" customHeight="1">
      <c r="B30" s="262">
        <v>25315530000</v>
      </c>
      <c r="C30" s="262" t="s">
        <v>123</v>
      </c>
      <c r="D30" s="263">
        <v>475300</v>
      </c>
      <c r="E30" s="267"/>
      <c r="F30" s="268"/>
      <c r="G30" s="267">
        <v>49400</v>
      </c>
      <c r="H30" s="268">
        <v>70000</v>
      </c>
      <c r="I30" s="398">
        <v>10025</v>
      </c>
      <c r="J30" s="267"/>
      <c r="K30" s="262"/>
      <c r="L30" s="262"/>
      <c r="M30" s="262"/>
      <c r="N30" s="262"/>
      <c r="O30" s="262"/>
      <c r="P30" s="268"/>
      <c r="Q30" s="246">
        <f t="shared" si="0"/>
        <v>604725</v>
      </c>
    </row>
    <row r="31" spans="2:17" ht="25.5" customHeight="1">
      <c r="B31" s="262">
        <v>25315531000</v>
      </c>
      <c r="C31" s="262" t="s">
        <v>124</v>
      </c>
      <c r="D31" s="263">
        <v>551900</v>
      </c>
      <c r="E31" s="267"/>
      <c r="F31" s="268"/>
      <c r="G31" s="267">
        <v>92400</v>
      </c>
      <c r="H31" s="268"/>
      <c r="I31" s="398">
        <v>12030</v>
      </c>
      <c r="J31" s="267"/>
      <c r="K31" s="262"/>
      <c r="L31" s="262"/>
      <c r="M31" s="262"/>
      <c r="N31" s="262"/>
      <c r="O31" s="262"/>
      <c r="P31" s="268"/>
      <c r="Q31" s="246">
        <f t="shared" si="0"/>
        <v>656330</v>
      </c>
    </row>
    <row r="32" spans="2:17" ht="27" customHeight="1">
      <c r="B32" s="262">
        <v>25315532000</v>
      </c>
      <c r="C32" s="262" t="s">
        <v>125</v>
      </c>
      <c r="D32" s="263">
        <v>391300</v>
      </c>
      <c r="E32" s="267"/>
      <c r="F32" s="268"/>
      <c r="G32" s="267">
        <v>65500</v>
      </c>
      <c r="H32" s="268"/>
      <c r="I32" s="398">
        <v>2005</v>
      </c>
      <c r="J32" s="267"/>
      <c r="K32" s="262"/>
      <c r="L32" s="262"/>
      <c r="M32" s="262"/>
      <c r="N32" s="262"/>
      <c r="O32" s="262"/>
      <c r="P32" s="268"/>
      <c r="Q32" s="246">
        <f t="shared" si="0"/>
        <v>458805</v>
      </c>
    </row>
    <row r="33" spans="2:17" ht="28.5" customHeight="1">
      <c r="B33" s="262">
        <v>25315533000</v>
      </c>
      <c r="C33" s="262" t="s">
        <v>126</v>
      </c>
      <c r="D33" s="263">
        <v>346000</v>
      </c>
      <c r="E33" s="267"/>
      <c r="F33" s="268"/>
      <c r="G33" s="267">
        <v>76600</v>
      </c>
      <c r="H33" s="268"/>
      <c r="I33" s="398">
        <v>6015</v>
      </c>
      <c r="J33" s="267"/>
      <c r="K33" s="262"/>
      <c r="L33" s="262"/>
      <c r="M33" s="262"/>
      <c r="N33" s="262"/>
      <c r="O33" s="262"/>
      <c r="P33" s="268"/>
      <c r="Q33" s="246">
        <f t="shared" si="0"/>
        <v>428615</v>
      </c>
    </row>
    <row r="34" spans="2:17" ht="29.25" customHeight="1">
      <c r="B34" s="262">
        <v>25315534000</v>
      </c>
      <c r="C34" s="262" t="s">
        <v>127</v>
      </c>
      <c r="D34" s="263"/>
      <c r="E34" s="267"/>
      <c r="F34" s="268"/>
      <c r="G34" s="267">
        <v>71100</v>
      </c>
      <c r="H34" s="268"/>
      <c r="I34" s="398">
        <v>8100</v>
      </c>
      <c r="J34" s="267"/>
      <c r="K34" s="262"/>
      <c r="L34" s="262"/>
      <c r="M34" s="262"/>
      <c r="N34" s="262"/>
      <c r="O34" s="262"/>
      <c r="P34" s="268"/>
      <c r="Q34" s="246">
        <f>SUM(D34:P34)</f>
        <v>79200</v>
      </c>
    </row>
    <row r="35" spans="2:17" ht="28.5" customHeight="1">
      <c r="B35" s="262">
        <v>25315535000</v>
      </c>
      <c r="C35" s="262" t="s">
        <v>128</v>
      </c>
      <c r="D35" s="263">
        <v>200000</v>
      </c>
      <c r="E35" s="267"/>
      <c r="F35" s="268"/>
      <c r="G35" s="267">
        <v>112400</v>
      </c>
      <c r="H35" s="268"/>
      <c r="I35" s="398"/>
      <c r="J35" s="267"/>
      <c r="K35" s="262"/>
      <c r="L35" s="262"/>
      <c r="M35" s="262"/>
      <c r="N35" s="262"/>
      <c r="O35" s="262"/>
      <c r="P35" s="268"/>
      <c r="Q35" s="246">
        <f t="shared" si="0"/>
        <v>312400</v>
      </c>
    </row>
    <row r="36" spans="2:17" ht="28.5" customHeight="1">
      <c r="B36" s="262">
        <v>25315537000</v>
      </c>
      <c r="C36" s="262" t="s">
        <v>129</v>
      </c>
      <c r="D36" s="263"/>
      <c r="E36" s="267"/>
      <c r="F36" s="268"/>
      <c r="G36" s="267">
        <v>43700</v>
      </c>
      <c r="H36" s="268"/>
      <c r="I36" s="398">
        <v>2000</v>
      </c>
      <c r="J36" s="267"/>
      <c r="K36" s="262"/>
      <c r="L36" s="262"/>
      <c r="M36" s="262"/>
      <c r="N36" s="262"/>
      <c r="O36" s="262"/>
      <c r="P36" s="268"/>
      <c r="Q36" s="246">
        <f t="shared" si="0"/>
        <v>45700</v>
      </c>
    </row>
    <row r="37" spans="2:17" ht="26.25" customHeight="1">
      <c r="B37" s="262">
        <v>25315538000</v>
      </c>
      <c r="C37" s="262" t="s">
        <v>130</v>
      </c>
      <c r="D37" s="263">
        <v>650000</v>
      </c>
      <c r="E37" s="267"/>
      <c r="F37" s="268"/>
      <c r="G37" s="267">
        <v>156000</v>
      </c>
      <c r="H37" s="268"/>
      <c r="I37" s="398">
        <v>8020</v>
      </c>
      <c r="J37" s="267"/>
      <c r="K37" s="262"/>
      <c r="L37" s="262"/>
      <c r="M37" s="262"/>
      <c r="N37" s="262"/>
      <c r="O37" s="262"/>
      <c r="P37" s="268"/>
      <c r="Q37" s="246">
        <f t="shared" si="0"/>
        <v>814020</v>
      </c>
    </row>
    <row r="38" spans="2:17" ht="37.5" customHeight="1">
      <c r="B38" s="552" t="s">
        <v>345</v>
      </c>
      <c r="C38" s="553"/>
      <c r="D38" s="245">
        <f>SUM(D8:D37)</f>
        <v>5788200</v>
      </c>
      <c r="E38" s="255"/>
      <c r="F38" s="258"/>
      <c r="G38" s="255">
        <f>SUM(G8:G37)</f>
        <v>1655100</v>
      </c>
      <c r="H38" s="255">
        <f>SUM(H8:H37)</f>
        <v>70000</v>
      </c>
      <c r="I38" s="255">
        <f>SUM(I8:I37)</f>
        <v>176515</v>
      </c>
      <c r="J38" s="255"/>
      <c r="K38" s="244"/>
      <c r="L38" s="244"/>
      <c r="M38" s="244"/>
      <c r="N38" s="244"/>
      <c r="O38" s="244"/>
      <c r="P38" s="258"/>
      <c r="Q38" s="246">
        <f t="shared" si="0"/>
        <v>7689815</v>
      </c>
    </row>
    <row r="39" spans="2:17" ht="27" customHeight="1">
      <c r="B39" s="262">
        <v>25315401000</v>
      </c>
      <c r="C39" s="262" t="s">
        <v>131</v>
      </c>
      <c r="D39" s="263"/>
      <c r="E39" s="267"/>
      <c r="F39" s="268"/>
      <c r="G39" s="267"/>
      <c r="H39" s="268"/>
      <c r="I39" s="398"/>
      <c r="J39" s="267"/>
      <c r="K39" s="262"/>
      <c r="L39" s="262"/>
      <c r="M39" s="262"/>
      <c r="N39" s="262"/>
      <c r="O39" s="262"/>
      <c r="P39" s="268"/>
      <c r="Q39" s="246">
        <f t="shared" si="0"/>
        <v>0</v>
      </c>
    </row>
    <row r="40" spans="2:17" ht="40.5" customHeight="1">
      <c r="B40" s="552" t="s">
        <v>346</v>
      </c>
      <c r="C40" s="553"/>
      <c r="D40" s="245"/>
      <c r="E40" s="255"/>
      <c r="F40" s="258"/>
      <c r="G40" s="255"/>
      <c r="H40" s="258"/>
      <c r="I40" s="399"/>
      <c r="J40" s="255"/>
      <c r="K40" s="244"/>
      <c r="L40" s="244"/>
      <c r="M40" s="244"/>
      <c r="N40" s="244"/>
      <c r="O40" s="244"/>
      <c r="P40" s="258"/>
      <c r="Q40" s="246">
        <f t="shared" si="0"/>
        <v>0</v>
      </c>
    </row>
    <row r="41" spans="2:17" ht="35.25" customHeight="1">
      <c r="B41" s="554" t="s">
        <v>165</v>
      </c>
      <c r="C41" s="554"/>
      <c r="D41" s="245"/>
      <c r="E41" s="255">
        <v>41600</v>
      </c>
      <c r="F41" s="258">
        <v>15300</v>
      </c>
      <c r="G41" s="255"/>
      <c r="H41" s="258"/>
      <c r="I41" s="399"/>
      <c r="J41" s="255"/>
      <c r="K41" s="244"/>
      <c r="L41" s="244"/>
      <c r="M41" s="244"/>
      <c r="N41" s="244"/>
      <c r="O41" s="244"/>
      <c r="P41" s="258"/>
      <c r="Q41" s="246">
        <f t="shared" si="0"/>
        <v>56900</v>
      </c>
    </row>
    <row r="42" spans="2:17" ht="34.5" customHeight="1">
      <c r="B42" s="262">
        <v>25526000000</v>
      </c>
      <c r="C42" s="400" t="s">
        <v>347</v>
      </c>
      <c r="D42" s="263"/>
      <c r="E42" s="267"/>
      <c r="F42" s="268"/>
      <c r="G42" s="267"/>
      <c r="H42" s="268"/>
      <c r="I42" s="398"/>
      <c r="J42" s="267">
        <v>513500</v>
      </c>
      <c r="K42" s="262">
        <v>1127900</v>
      </c>
      <c r="L42" s="262">
        <v>546800</v>
      </c>
      <c r="M42" s="262"/>
      <c r="N42" s="401">
        <v>68200</v>
      </c>
      <c r="O42" s="262">
        <v>285200</v>
      </c>
      <c r="P42" s="268">
        <v>1957100</v>
      </c>
      <c r="Q42" s="269">
        <f>SUM(E42:P42)</f>
        <v>4498700</v>
      </c>
    </row>
    <row r="43" spans="2:17" ht="36" customHeight="1">
      <c r="B43" s="262">
        <v>25537000000</v>
      </c>
      <c r="C43" s="400" t="s">
        <v>348</v>
      </c>
      <c r="D43" s="263"/>
      <c r="E43" s="267"/>
      <c r="F43" s="268"/>
      <c r="G43" s="267"/>
      <c r="H43" s="268"/>
      <c r="I43" s="398"/>
      <c r="J43" s="267">
        <v>238700</v>
      </c>
      <c r="K43" s="262">
        <v>1631844</v>
      </c>
      <c r="L43" s="262">
        <v>572600</v>
      </c>
      <c r="M43" s="262">
        <v>194600</v>
      </c>
      <c r="N43" s="401">
        <v>32080</v>
      </c>
      <c r="O43" s="262">
        <v>136000</v>
      </c>
      <c r="P43" s="268">
        <v>623000</v>
      </c>
      <c r="Q43" s="269">
        <f>SUM(E43:P43)</f>
        <v>3428824</v>
      </c>
    </row>
    <row r="44" spans="2:17" ht="29.25" customHeight="1" thickBot="1">
      <c r="B44" s="555" t="s">
        <v>137</v>
      </c>
      <c r="C44" s="555"/>
      <c r="D44" s="258">
        <f>SUM(D38:D43)</f>
        <v>5788200</v>
      </c>
      <c r="E44" s="247">
        <f>SUM(E41:E43)</f>
        <v>41600</v>
      </c>
      <c r="F44" s="248">
        <f>SUM(F41:F43)</f>
        <v>15300</v>
      </c>
      <c r="G44" s="247">
        <f>SUM(G38:G43)</f>
        <v>1655100</v>
      </c>
      <c r="H44" s="247">
        <f>SUM(H38:H43)</f>
        <v>70000</v>
      </c>
      <c r="I44" s="402">
        <f>SUM(I38:I43)</f>
        <v>176515</v>
      </c>
      <c r="J44" s="247">
        <f aca="true" t="shared" si="1" ref="J44:P44">SUM(J42:J43)</f>
        <v>752200</v>
      </c>
      <c r="K44" s="249">
        <f t="shared" si="1"/>
        <v>2759744</v>
      </c>
      <c r="L44" s="249">
        <f t="shared" si="1"/>
        <v>1119400</v>
      </c>
      <c r="M44" s="249">
        <f t="shared" si="1"/>
        <v>194600</v>
      </c>
      <c r="N44" s="249">
        <f t="shared" si="1"/>
        <v>100280</v>
      </c>
      <c r="O44" s="249">
        <f t="shared" si="1"/>
        <v>421200</v>
      </c>
      <c r="P44" s="248">
        <f t="shared" si="1"/>
        <v>2580100</v>
      </c>
      <c r="Q44" s="255">
        <f>SUM(D44:P44)</f>
        <v>15674239</v>
      </c>
    </row>
    <row r="45" spans="2:17" ht="29.25" customHeight="1" thickBot="1">
      <c r="B45" s="259"/>
      <c r="C45" s="257"/>
      <c r="D45" s="270">
        <f>D38</f>
        <v>5788200</v>
      </c>
      <c r="E45" s="548">
        <v>56900</v>
      </c>
      <c r="F45" s="549"/>
      <c r="G45" s="548">
        <f>G44+H44+I44</f>
        <v>1901615</v>
      </c>
      <c r="H45" s="550"/>
      <c r="I45" s="549"/>
      <c r="J45" s="548">
        <f>J43+K43+L43+M43+N43+O43+P43+J42+K42+L42+M42+N42+O42+P42</f>
        <v>7927524</v>
      </c>
      <c r="K45" s="550"/>
      <c r="L45" s="550"/>
      <c r="M45" s="550"/>
      <c r="N45" s="550"/>
      <c r="O45" s="550"/>
      <c r="P45" s="549"/>
      <c r="Q45" s="271">
        <f>SUM(D45:P45)</f>
        <v>15674239</v>
      </c>
    </row>
    <row r="46" spans="2:17" ht="2.25" customHeight="1">
      <c r="B46" s="256"/>
      <c r="C46" s="256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</row>
    <row r="47" spans="2:12" ht="31.5" customHeight="1">
      <c r="B47" s="250"/>
      <c r="C47" s="260" t="s">
        <v>349</v>
      </c>
      <c r="D47" s="261"/>
      <c r="E47" s="261"/>
      <c r="F47" s="261"/>
      <c r="G47" s="261"/>
      <c r="H47" s="261"/>
      <c r="I47" s="261"/>
      <c r="J47" s="261"/>
      <c r="K47" s="261"/>
      <c r="L47" s="254"/>
    </row>
    <row r="48" spans="2:17" ht="31.5" customHeight="1">
      <c r="B48" s="250"/>
      <c r="C48" s="250"/>
      <c r="D48" s="251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1"/>
    </row>
    <row r="49" spans="2:17" ht="20.25"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</row>
  </sheetData>
  <sheetProtection/>
  <mergeCells count="17">
    <mergeCell ref="O1:Q1"/>
    <mergeCell ref="E45:F45"/>
    <mergeCell ref="J45:P45"/>
    <mergeCell ref="C3:P3"/>
    <mergeCell ref="B38:C38"/>
    <mergeCell ref="B40:C40"/>
    <mergeCell ref="B41:C41"/>
    <mergeCell ref="B44:C44"/>
    <mergeCell ref="Q5:Q7"/>
    <mergeCell ref="G45:I45"/>
    <mergeCell ref="D5:D7"/>
    <mergeCell ref="C5:C7"/>
    <mergeCell ref="B5:B7"/>
    <mergeCell ref="E5:P5"/>
    <mergeCell ref="E6:F6"/>
    <mergeCell ref="J6:P6"/>
    <mergeCell ref="G6:I6"/>
  </mergeCells>
  <printOptions/>
  <pageMargins left="0.5118110236220472" right="0.2755905511811024" top="0.1968503937007874" bottom="0.2755905511811024" header="0.2" footer="0.31496062992125984"/>
  <pageSetup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75" zoomScaleSheetLayoutView="75" zoomScalePageLayoutView="0" workbookViewId="0" topLeftCell="B1">
      <selection activeCell="J30" sqref="J30"/>
    </sheetView>
  </sheetViews>
  <sheetFormatPr defaultColWidth="9.16015625" defaultRowHeight="12.75"/>
  <cols>
    <col min="1" max="1" width="3.83203125" style="70" hidden="1" customWidth="1"/>
    <col min="2" max="2" width="20.16015625" style="71" customWidth="1"/>
    <col min="3" max="3" width="16.66015625" style="71" customWidth="1"/>
    <col min="4" max="4" width="16" style="71" customWidth="1"/>
    <col min="5" max="5" width="52.66015625" style="70" customWidth="1"/>
    <col min="6" max="6" width="45" style="70" customWidth="1"/>
    <col min="7" max="8" width="21.16015625" style="70" customWidth="1"/>
    <col min="9" max="9" width="19.66015625" style="70" customWidth="1"/>
    <col min="10" max="10" width="26.33203125" style="70" customWidth="1"/>
    <col min="11" max="16384" width="9.16015625" style="72" customWidth="1"/>
  </cols>
  <sheetData>
    <row r="1" spans="1:10" s="69" customFormat="1" ht="15.75" customHeight="1">
      <c r="A1" s="68"/>
      <c r="B1" s="566"/>
      <c r="C1" s="566"/>
      <c r="D1" s="566"/>
      <c r="E1" s="566"/>
      <c r="F1" s="566"/>
      <c r="G1" s="566"/>
      <c r="H1" s="566"/>
      <c r="I1" s="566"/>
      <c r="J1" s="566"/>
    </row>
    <row r="2" spans="7:10" ht="77.25" customHeight="1">
      <c r="G2" s="569" t="s">
        <v>368</v>
      </c>
      <c r="H2" s="569"/>
      <c r="I2" s="569"/>
      <c r="J2" s="569"/>
    </row>
    <row r="3" spans="2:10" ht="45" customHeight="1">
      <c r="B3" s="567" t="s">
        <v>272</v>
      </c>
      <c r="C3" s="568"/>
      <c r="D3" s="568"/>
      <c r="E3" s="568"/>
      <c r="F3" s="568"/>
      <c r="G3" s="568"/>
      <c r="H3" s="568"/>
      <c r="I3" s="568"/>
      <c r="J3" s="568"/>
    </row>
    <row r="4" spans="2:10" ht="14.25" customHeight="1" hidden="1">
      <c r="B4" s="73"/>
      <c r="C4" s="74"/>
      <c r="D4" s="74"/>
      <c r="E4" s="75"/>
      <c r="F4" s="76"/>
      <c r="G4" s="76"/>
      <c r="H4" s="77"/>
      <c r="I4" s="76"/>
      <c r="J4" s="78" t="s">
        <v>134</v>
      </c>
    </row>
    <row r="5" spans="1:10" ht="231" customHeight="1">
      <c r="A5" s="79"/>
      <c r="B5" s="177" t="s">
        <v>174</v>
      </c>
      <c r="C5" s="177" t="s">
        <v>173</v>
      </c>
      <c r="D5" s="177" t="s">
        <v>172</v>
      </c>
      <c r="E5" s="177" t="s">
        <v>171</v>
      </c>
      <c r="F5" s="119" t="s">
        <v>100</v>
      </c>
      <c r="G5" s="119" t="s">
        <v>94</v>
      </c>
      <c r="H5" s="119" t="s">
        <v>95</v>
      </c>
      <c r="I5" s="119" t="s">
        <v>96</v>
      </c>
      <c r="J5" s="119" t="s">
        <v>97</v>
      </c>
    </row>
    <row r="6" spans="1:10" ht="41.25" customHeight="1">
      <c r="A6" s="79"/>
      <c r="B6" s="151" t="s">
        <v>175</v>
      </c>
      <c r="C6" s="120"/>
      <c r="D6" s="120"/>
      <c r="E6" s="152" t="s">
        <v>176</v>
      </c>
      <c r="F6" s="116"/>
      <c r="G6" s="116"/>
      <c r="H6" s="116"/>
      <c r="I6" s="116"/>
      <c r="J6" s="119">
        <f>J7</f>
        <v>614680</v>
      </c>
    </row>
    <row r="7" spans="1:10" ht="32.25" customHeight="1">
      <c r="A7" s="79"/>
      <c r="B7" s="153" t="s">
        <v>177</v>
      </c>
      <c r="C7" s="120"/>
      <c r="D7" s="120"/>
      <c r="E7" s="152" t="s">
        <v>176</v>
      </c>
      <c r="F7" s="116"/>
      <c r="G7" s="116"/>
      <c r="H7" s="116"/>
      <c r="I7" s="116"/>
      <c r="J7" s="119">
        <f>J8</f>
        <v>614680</v>
      </c>
    </row>
    <row r="8" spans="1:10" ht="114" customHeight="1">
      <c r="A8" s="79"/>
      <c r="B8" s="211" t="s">
        <v>311</v>
      </c>
      <c r="C8" s="211" t="s">
        <v>310</v>
      </c>
      <c r="D8" s="211" t="s">
        <v>199</v>
      </c>
      <c r="E8" s="237" t="s">
        <v>309</v>
      </c>
      <c r="F8" s="98" t="s">
        <v>576</v>
      </c>
      <c r="G8" s="119"/>
      <c r="H8" s="119"/>
      <c r="I8" s="119"/>
      <c r="J8" s="119">
        <v>614680</v>
      </c>
    </row>
    <row r="9" spans="1:10" ht="37.5" customHeight="1">
      <c r="A9" s="79"/>
      <c r="B9" s="210" t="s">
        <v>211</v>
      </c>
      <c r="C9" s="210"/>
      <c r="D9" s="210"/>
      <c r="E9" s="177" t="s">
        <v>266</v>
      </c>
      <c r="F9" s="119"/>
      <c r="G9" s="119">
        <f>G10</f>
        <v>73465</v>
      </c>
      <c r="H9" s="119"/>
      <c r="I9" s="119"/>
      <c r="J9" s="119">
        <f>J10</f>
        <v>325465</v>
      </c>
    </row>
    <row r="10" spans="1:10" ht="35.25" customHeight="1">
      <c r="A10" s="79"/>
      <c r="B10" s="210" t="s">
        <v>212</v>
      </c>
      <c r="C10" s="210"/>
      <c r="D10" s="210"/>
      <c r="E10" s="177" t="s">
        <v>266</v>
      </c>
      <c r="F10" s="119"/>
      <c r="G10" s="119">
        <f>G12+G13+G11</f>
        <v>73465</v>
      </c>
      <c r="H10" s="119"/>
      <c r="I10" s="119"/>
      <c r="J10" s="119">
        <f>J12+J13+J11</f>
        <v>325465</v>
      </c>
    </row>
    <row r="11" spans="1:10" ht="71.25" customHeight="1">
      <c r="A11" s="79"/>
      <c r="B11" s="211" t="s">
        <v>359</v>
      </c>
      <c r="C11" s="211" t="s">
        <v>371</v>
      </c>
      <c r="D11" s="211" t="s">
        <v>358</v>
      </c>
      <c r="E11" s="212" t="s">
        <v>357</v>
      </c>
      <c r="F11" s="98" t="s">
        <v>568</v>
      </c>
      <c r="G11" s="98"/>
      <c r="H11" s="98"/>
      <c r="I11" s="98"/>
      <c r="J11" s="98">
        <v>252000</v>
      </c>
    </row>
    <row r="12" spans="1:10" ht="96.75" customHeight="1">
      <c r="A12" s="79"/>
      <c r="B12" s="211" t="s">
        <v>317</v>
      </c>
      <c r="C12" s="211" t="s">
        <v>319</v>
      </c>
      <c r="D12" s="211" t="s">
        <v>210</v>
      </c>
      <c r="E12" s="212" t="s">
        <v>316</v>
      </c>
      <c r="F12" s="98" t="s">
        <v>328</v>
      </c>
      <c r="G12" s="98">
        <v>50000</v>
      </c>
      <c r="H12" s="98"/>
      <c r="I12" s="98"/>
      <c r="J12" s="98">
        <v>50000</v>
      </c>
    </row>
    <row r="13" spans="1:10" ht="123" customHeight="1">
      <c r="A13" s="79"/>
      <c r="B13" s="211" t="s">
        <v>363</v>
      </c>
      <c r="C13" s="211" t="s">
        <v>362</v>
      </c>
      <c r="D13" s="211" t="s">
        <v>210</v>
      </c>
      <c r="E13" s="212" t="s">
        <v>361</v>
      </c>
      <c r="F13" s="98" t="s">
        <v>364</v>
      </c>
      <c r="G13" s="98">
        <v>23465</v>
      </c>
      <c r="H13" s="98"/>
      <c r="I13" s="98"/>
      <c r="J13" s="98">
        <v>23465</v>
      </c>
    </row>
    <row r="14" spans="1:10" ht="34.5" customHeight="1">
      <c r="A14" s="79"/>
      <c r="B14" s="178" t="s">
        <v>240</v>
      </c>
      <c r="C14" s="179"/>
      <c r="D14" s="180"/>
      <c r="E14" s="181" t="s">
        <v>76</v>
      </c>
      <c r="F14" s="119"/>
      <c r="G14" s="119"/>
      <c r="H14" s="119"/>
      <c r="I14" s="119"/>
      <c r="J14" s="239">
        <f>J17</f>
        <v>650590.37</v>
      </c>
    </row>
    <row r="15" spans="1:10" ht="0.75" customHeight="1" hidden="1">
      <c r="A15" s="79"/>
      <c r="B15" s="182" t="s">
        <v>179</v>
      </c>
      <c r="C15" s="183"/>
      <c r="D15" s="184"/>
      <c r="E15" s="184" t="s">
        <v>76</v>
      </c>
      <c r="F15" s="185" t="s">
        <v>138</v>
      </c>
      <c r="G15" s="119"/>
      <c r="H15" s="119"/>
      <c r="I15" s="119"/>
      <c r="J15" s="239"/>
    </row>
    <row r="16" spans="1:10" ht="24.75" customHeight="1" hidden="1">
      <c r="A16" s="79"/>
      <c r="B16" s="177"/>
      <c r="C16" s="150" t="s">
        <v>155</v>
      </c>
      <c r="D16" s="174" t="s">
        <v>154</v>
      </c>
      <c r="E16" s="187" t="s">
        <v>156</v>
      </c>
      <c r="F16" s="185" t="s">
        <v>138</v>
      </c>
      <c r="G16" s="119"/>
      <c r="H16" s="119"/>
      <c r="I16" s="119"/>
      <c r="J16" s="239"/>
    </row>
    <row r="17" spans="1:10" ht="38.25" customHeight="1">
      <c r="A17" s="79"/>
      <c r="B17" s="188" t="s">
        <v>241</v>
      </c>
      <c r="C17" s="189"/>
      <c r="D17" s="190"/>
      <c r="E17" s="191" t="s">
        <v>76</v>
      </c>
      <c r="F17" s="185"/>
      <c r="G17" s="119"/>
      <c r="H17" s="119"/>
      <c r="I17" s="119"/>
      <c r="J17" s="239">
        <f>J18+J19+J20+J21+J22+J23</f>
        <v>650590.37</v>
      </c>
    </row>
    <row r="18" spans="1:10" ht="111" customHeight="1">
      <c r="A18" s="79"/>
      <c r="B18" s="192" t="s">
        <v>245</v>
      </c>
      <c r="C18" s="189" t="s">
        <v>197</v>
      </c>
      <c r="D18" s="193" t="s">
        <v>154</v>
      </c>
      <c r="E18" s="175" t="s">
        <v>244</v>
      </c>
      <c r="F18" s="117" t="s">
        <v>569</v>
      </c>
      <c r="G18" s="119"/>
      <c r="H18" s="119"/>
      <c r="I18" s="119"/>
      <c r="J18" s="214">
        <v>457680</v>
      </c>
    </row>
    <row r="19" spans="1:10" ht="63.75" customHeight="1">
      <c r="A19" s="79"/>
      <c r="B19" s="207" t="s">
        <v>268</v>
      </c>
      <c r="C19" s="189">
        <v>1090</v>
      </c>
      <c r="D19" s="176" t="s">
        <v>208</v>
      </c>
      <c r="E19" s="175" t="s">
        <v>267</v>
      </c>
      <c r="F19" s="117" t="s">
        <v>570</v>
      </c>
      <c r="G19" s="119"/>
      <c r="H19" s="119"/>
      <c r="I19" s="119"/>
      <c r="J19" s="214">
        <v>12300</v>
      </c>
    </row>
    <row r="20" spans="1:10" ht="56.25">
      <c r="A20" s="79"/>
      <c r="B20" s="194" t="s">
        <v>269</v>
      </c>
      <c r="C20" s="150">
        <v>1150</v>
      </c>
      <c r="D20" s="184" t="s">
        <v>166</v>
      </c>
      <c r="E20" s="187" t="s">
        <v>198</v>
      </c>
      <c r="F20" s="185" t="s">
        <v>138</v>
      </c>
      <c r="G20" s="195"/>
      <c r="H20" s="195"/>
      <c r="I20" s="195"/>
      <c r="J20" s="214">
        <v>16000</v>
      </c>
    </row>
    <row r="21" spans="1:10" ht="37.5">
      <c r="A21" s="79"/>
      <c r="B21" s="208" t="s">
        <v>271</v>
      </c>
      <c r="C21" s="150">
        <v>1161</v>
      </c>
      <c r="D21" s="209" t="s">
        <v>166</v>
      </c>
      <c r="E21" s="187" t="s">
        <v>270</v>
      </c>
      <c r="F21" s="185" t="s">
        <v>138</v>
      </c>
      <c r="G21" s="195"/>
      <c r="H21" s="195"/>
      <c r="I21" s="195"/>
      <c r="J21" s="214">
        <v>48500</v>
      </c>
    </row>
    <row r="22" spans="1:10" ht="132" customHeight="1">
      <c r="A22" s="79"/>
      <c r="B22" s="574" t="s">
        <v>318</v>
      </c>
      <c r="C22" s="572" t="s">
        <v>319</v>
      </c>
      <c r="D22" s="570" t="s">
        <v>210</v>
      </c>
      <c r="E22" s="576" t="s">
        <v>316</v>
      </c>
      <c r="F22" s="213" t="s">
        <v>327</v>
      </c>
      <c r="G22" s="195"/>
      <c r="H22" s="195"/>
      <c r="I22" s="195"/>
      <c r="J22" s="214">
        <v>29300</v>
      </c>
    </row>
    <row r="23" spans="1:10" ht="300.75" customHeight="1">
      <c r="A23" s="79"/>
      <c r="B23" s="575"/>
      <c r="C23" s="573"/>
      <c r="D23" s="571"/>
      <c r="E23" s="577"/>
      <c r="F23" s="213" t="s">
        <v>350</v>
      </c>
      <c r="G23" s="240"/>
      <c r="H23" s="195"/>
      <c r="I23" s="195"/>
      <c r="J23" s="238">
        <v>86810.37</v>
      </c>
    </row>
    <row r="24" spans="1:11" ht="55.5" customHeight="1">
      <c r="A24" s="79"/>
      <c r="B24" s="153" t="s">
        <v>246</v>
      </c>
      <c r="C24" s="196"/>
      <c r="D24" s="173"/>
      <c r="E24" s="197" t="s">
        <v>181</v>
      </c>
      <c r="F24" s="185"/>
      <c r="G24" s="119"/>
      <c r="H24" s="119"/>
      <c r="I24" s="119"/>
      <c r="J24" s="186">
        <v>66000</v>
      </c>
      <c r="K24" s="80"/>
    </row>
    <row r="25" spans="1:11" ht="54" customHeight="1">
      <c r="A25" s="79"/>
      <c r="B25" s="153" t="s">
        <v>247</v>
      </c>
      <c r="C25" s="196"/>
      <c r="D25" s="173"/>
      <c r="E25" s="197" t="s">
        <v>181</v>
      </c>
      <c r="F25" s="185"/>
      <c r="G25" s="119"/>
      <c r="H25" s="119"/>
      <c r="I25" s="119"/>
      <c r="J25" s="186">
        <v>66000</v>
      </c>
      <c r="K25" s="80"/>
    </row>
    <row r="26" spans="1:11" ht="60" customHeight="1">
      <c r="A26" s="79"/>
      <c r="B26" s="148" t="s">
        <v>258</v>
      </c>
      <c r="C26" s="150" t="str">
        <f>'[1]Лист1'!B67</f>
        <v>3032</v>
      </c>
      <c r="D26" s="174" t="str">
        <f>'[1]Лист1'!C67</f>
        <v>1070</v>
      </c>
      <c r="E26" s="198" t="s">
        <v>251</v>
      </c>
      <c r="F26" s="117" t="s">
        <v>273</v>
      </c>
      <c r="G26" s="119"/>
      <c r="H26" s="119"/>
      <c r="I26" s="119"/>
      <c r="J26" s="186">
        <v>60000</v>
      </c>
      <c r="K26" s="80"/>
    </row>
    <row r="27" spans="1:11" ht="96" customHeight="1">
      <c r="A27" s="79"/>
      <c r="B27" s="148" t="s">
        <v>262</v>
      </c>
      <c r="C27" s="150">
        <v>3104</v>
      </c>
      <c r="D27" s="173">
        <v>1020</v>
      </c>
      <c r="E27" s="198" t="s">
        <v>255</v>
      </c>
      <c r="F27" s="117" t="s">
        <v>138</v>
      </c>
      <c r="G27" s="119"/>
      <c r="H27" s="119"/>
      <c r="I27" s="119"/>
      <c r="J27" s="186">
        <v>6000</v>
      </c>
      <c r="K27" s="80"/>
    </row>
    <row r="28" spans="1:10" s="82" customFormat="1" ht="55.5" customHeight="1">
      <c r="A28" s="81"/>
      <c r="B28" s="153" t="s">
        <v>178</v>
      </c>
      <c r="C28" s="151"/>
      <c r="D28" s="151"/>
      <c r="E28" s="204" t="s">
        <v>567</v>
      </c>
      <c r="F28" s="199"/>
      <c r="G28" s="200"/>
      <c r="H28" s="200"/>
      <c r="I28" s="200"/>
      <c r="J28" s="201">
        <f>J29</f>
        <v>327300</v>
      </c>
    </row>
    <row r="29" spans="1:10" s="82" customFormat="1" ht="53.25" customHeight="1">
      <c r="A29" s="81"/>
      <c r="B29" s="202" t="s">
        <v>179</v>
      </c>
      <c r="C29" s="203"/>
      <c r="D29" s="203"/>
      <c r="E29" s="204" t="s">
        <v>567</v>
      </c>
      <c r="F29" s="199"/>
      <c r="G29" s="200"/>
      <c r="H29" s="200"/>
      <c r="I29" s="200"/>
      <c r="J29" s="201">
        <f>J30+J32+J33</f>
        <v>327300</v>
      </c>
    </row>
    <row r="30" spans="1:10" s="82" customFormat="1" ht="41.25" customHeight="1">
      <c r="A30" s="81"/>
      <c r="B30" s="563" t="s">
        <v>534</v>
      </c>
      <c r="C30" s="561" t="s">
        <v>535</v>
      </c>
      <c r="D30" s="561" t="s">
        <v>536</v>
      </c>
      <c r="E30" s="559" t="s">
        <v>537</v>
      </c>
      <c r="F30" s="185" t="s">
        <v>138</v>
      </c>
      <c r="G30" s="200"/>
      <c r="H30" s="200"/>
      <c r="I30" s="200"/>
      <c r="J30" s="118">
        <v>24400</v>
      </c>
    </row>
    <row r="31" spans="1:10" s="82" customFormat="1" ht="71.25" customHeight="1">
      <c r="A31" s="81"/>
      <c r="B31" s="564"/>
      <c r="C31" s="562"/>
      <c r="D31" s="562"/>
      <c r="E31" s="560"/>
      <c r="F31" s="415" t="s">
        <v>575</v>
      </c>
      <c r="G31" s="200"/>
      <c r="H31" s="200"/>
      <c r="I31" s="200"/>
      <c r="J31" s="118">
        <v>8000</v>
      </c>
    </row>
    <row r="32" spans="1:10" s="82" customFormat="1" ht="103.5" customHeight="1">
      <c r="A32" s="81"/>
      <c r="B32" s="173" t="s">
        <v>531</v>
      </c>
      <c r="C32" s="148" t="s">
        <v>532</v>
      </c>
      <c r="D32" s="148" t="s">
        <v>208</v>
      </c>
      <c r="E32" s="416" t="s">
        <v>533</v>
      </c>
      <c r="F32" s="117" t="s">
        <v>138</v>
      </c>
      <c r="G32" s="200"/>
      <c r="H32" s="200"/>
      <c r="I32" s="200"/>
      <c r="J32" s="118">
        <v>6900</v>
      </c>
    </row>
    <row r="33" spans="1:10" s="82" customFormat="1" ht="147" customHeight="1">
      <c r="A33" s="81"/>
      <c r="B33" s="412" t="s">
        <v>320</v>
      </c>
      <c r="C33" s="413" t="s">
        <v>319</v>
      </c>
      <c r="D33" s="413" t="s">
        <v>210</v>
      </c>
      <c r="E33" s="206" t="s">
        <v>316</v>
      </c>
      <c r="F33" s="414" t="s">
        <v>326</v>
      </c>
      <c r="G33" s="200"/>
      <c r="H33" s="200"/>
      <c r="I33" s="200"/>
      <c r="J33" s="118">
        <v>296000</v>
      </c>
    </row>
    <row r="34" spans="2:10" ht="26.25" customHeight="1">
      <c r="B34" s="149"/>
      <c r="C34" s="149"/>
      <c r="D34" s="148"/>
      <c r="E34" s="204" t="s">
        <v>93</v>
      </c>
      <c r="F34" s="205"/>
      <c r="G34" s="186">
        <f>G9</f>
        <v>73465</v>
      </c>
      <c r="H34" s="186"/>
      <c r="I34" s="186"/>
      <c r="J34" s="239">
        <f>J6+J9+J14+J24+J28</f>
        <v>1984035.37</v>
      </c>
    </row>
    <row r="35" spans="2:10" ht="40.5" customHeight="1">
      <c r="B35" s="166"/>
      <c r="C35" s="565" t="s">
        <v>349</v>
      </c>
      <c r="D35" s="565"/>
      <c r="E35" s="565"/>
      <c r="F35" s="565"/>
      <c r="G35" s="565"/>
      <c r="H35" s="565"/>
      <c r="I35" s="565"/>
      <c r="J35" s="167"/>
    </row>
    <row r="36" spans="2:10" ht="17.25" customHeight="1">
      <c r="B36" s="83"/>
      <c r="C36" s="83"/>
      <c r="D36" s="83"/>
      <c r="E36" s="83"/>
      <c r="F36" s="83"/>
      <c r="G36" s="83"/>
      <c r="H36" s="83"/>
      <c r="I36" s="83"/>
      <c r="J36" s="83"/>
    </row>
    <row r="37" spans="2:7" ht="20.25" hidden="1">
      <c r="B37" s="84"/>
      <c r="C37" s="84"/>
      <c r="D37" s="84"/>
      <c r="E37" s="84"/>
      <c r="F37" s="84"/>
      <c r="G37" s="84"/>
    </row>
  </sheetData>
  <sheetProtection/>
  <mergeCells count="12">
    <mergeCell ref="C35:I35"/>
    <mergeCell ref="B1:J1"/>
    <mergeCell ref="B3:J3"/>
    <mergeCell ref="G2:J2"/>
    <mergeCell ref="D22:D23"/>
    <mergeCell ref="C22:C23"/>
    <mergeCell ref="B22:B23"/>
    <mergeCell ref="E22:E23"/>
    <mergeCell ref="E30:E31"/>
    <mergeCell ref="D30:D31"/>
    <mergeCell ref="C30:C31"/>
    <mergeCell ref="B30:B31"/>
  </mergeCells>
  <printOptions horizontalCentered="1" verticalCentered="1"/>
  <pageMargins left="0.3937007874015748" right="0" top="0.1968503937007874" bottom="0.1968503937007874" header="0.1968503937007874" footer="0.1968503937007874"/>
  <pageSetup fitToHeight="1" fitToWidth="1" horizontalDpi="600" verticalDpi="600" orientation="portrait" paperSize="9" scale="29" r:id="rId1"/>
  <headerFooter alignWithMargins="0">
    <oddFooter>&amp;R&amp;P</oddFooter>
  </headerFooter>
  <rowBreaks count="3" manualBreakCount="3">
    <brk id="23" min="1" max="9" man="1"/>
    <brk id="35" max="9" man="1"/>
    <brk id="3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201"/>
  <sheetViews>
    <sheetView tabSelected="1" view="pageBreakPreview" zoomScale="50" zoomScaleNormal="50" zoomScaleSheetLayoutView="50" zoomScalePageLayoutView="0" workbookViewId="0" topLeftCell="C1">
      <selection activeCell="G78" sqref="G78"/>
    </sheetView>
  </sheetViews>
  <sheetFormatPr defaultColWidth="9.16015625" defaultRowHeight="12.75"/>
  <cols>
    <col min="1" max="1" width="10.66015625" style="70" customWidth="1"/>
    <col min="2" max="2" width="41.33203125" style="71" customWidth="1"/>
    <col min="3" max="3" width="32.5" style="71" customWidth="1"/>
    <col min="4" max="4" width="36.16015625" style="71" customWidth="1"/>
    <col min="5" max="5" width="117.16015625" style="70" customWidth="1"/>
    <col min="6" max="6" width="122.66015625" style="70" customWidth="1"/>
    <col min="7" max="7" width="34.33203125" style="70" customWidth="1"/>
    <col min="8" max="8" width="34.83203125" style="70" customWidth="1"/>
    <col min="9" max="9" width="40.83203125" style="70" customWidth="1"/>
    <col min="10" max="10" width="4.33203125" style="72" customWidth="1"/>
    <col min="11" max="16384" width="9.16015625" style="72" customWidth="1"/>
  </cols>
  <sheetData>
    <row r="1" spans="1:9" s="69" customFormat="1" ht="13.5" customHeight="1">
      <c r="A1" s="68"/>
      <c r="B1" s="566"/>
      <c r="C1" s="566"/>
      <c r="D1" s="566"/>
      <c r="E1" s="566"/>
      <c r="F1" s="566"/>
      <c r="G1" s="566"/>
      <c r="H1" s="566"/>
      <c r="I1" s="566"/>
    </row>
    <row r="2" spans="7:9" ht="67.5" customHeight="1">
      <c r="G2" s="590" t="s">
        <v>369</v>
      </c>
      <c r="H2" s="590"/>
      <c r="I2" s="590"/>
    </row>
    <row r="3" spans="2:9" ht="55.5" customHeight="1">
      <c r="B3" s="591" t="s">
        <v>221</v>
      </c>
      <c r="C3" s="591"/>
      <c r="D3" s="591"/>
      <c r="E3" s="591"/>
      <c r="F3" s="591"/>
      <c r="G3" s="591"/>
      <c r="H3" s="591"/>
      <c r="I3" s="591"/>
    </row>
    <row r="4" spans="2:9" ht="1.5" customHeight="1">
      <c r="B4" s="73"/>
      <c r="C4" s="74"/>
      <c r="D4" s="74"/>
      <c r="E4" s="75"/>
      <c r="F4" s="76"/>
      <c r="G4" s="76"/>
      <c r="H4" s="77"/>
      <c r="I4" s="124" t="s">
        <v>134</v>
      </c>
    </row>
    <row r="5" spans="1:9" ht="135.75" customHeight="1">
      <c r="A5" s="79"/>
      <c r="B5" s="281" t="s">
        <v>174</v>
      </c>
      <c r="C5" s="281" t="s">
        <v>173</v>
      </c>
      <c r="D5" s="281" t="s">
        <v>172</v>
      </c>
      <c r="E5" s="282" t="s">
        <v>171</v>
      </c>
      <c r="F5" s="283" t="s">
        <v>98</v>
      </c>
      <c r="G5" s="284" t="s">
        <v>81</v>
      </c>
      <c r="H5" s="283" t="s">
        <v>82</v>
      </c>
      <c r="I5" s="283" t="s">
        <v>99</v>
      </c>
    </row>
    <row r="6" spans="2:21" ht="34.5" customHeight="1">
      <c r="B6" s="285" t="s">
        <v>175</v>
      </c>
      <c r="C6" s="285"/>
      <c r="D6" s="285"/>
      <c r="E6" s="286" t="s">
        <v>176</v>
      </c>
      <c r="F6" s="287"/>
      <c r="G6" s="288">
        <v>38600</v>
      </c>
      <c r="H6" s="288"/>
      <c r="I6" s="288">
        <v>38600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2:21" ht="30" customHeight="1">
      <c r="B7" s="289" t="s">
        <v>177</v>
      </c>
      <c r="C7" s="285"/>
      <c r="D7" s="285"/>
      <c r="E7" s="290" t="s">
        <v>176</v>
      </c>
      <c r="F7" s="287"/>
      <c r="G7" s="288">
        <v>38600</v>
      </c>
      <c r="H7" s="288"/>
      <c r="I7" s="288">
        <v>38600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2:21" ht="51.75" customHeight="1">
      <c r="B8" s="291" t="s">
        <v>225</v>
      </c>
      <c r="C8" s="292" t="s">
        <v>153</v>
      </c>
      <c r="D8" s="293" t="s">
        <v>147</v>
      </c>
      <c r="E8" s="294" t="s">
        <v>222</v>
      </c>
      <c r="F8" s="596" t="s">
        <v>325</v>
      </c>
      <c r="G8" s="296">
        <v>29600</v>
      </c>
      <c r="H8" s="296"/>
      <c r="I8" s="296">
        <v>29600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2:21" ht="91.5" customHeight="1">
      <c r="B9" s="291" t="s">
        <v>226</v>
      </c>
      <c r="C9" s="292" t="s">
        <v>224</v>
      </c>
      <c r="D9" s="297" t="s">
        <v>210</v>
      </c>
      <c r="E9" s="294" t="s">
        <v>223</v>
      </c>
      <c r="F9" s="597"/>
      <c r="G9" s="296">
        <v>9000</v>
      </c>
      <c r="H9" s="296"/>
      <c r="I9" s="296">
        <v>9000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2:21" ht="34.5" customHeight="1">
      <c r="B10" s="285" t="s">
        <v>227</v>
      </c>
      <c r="C10" s="298"/>
      <c r="D10" s="285"/>
      <c r="E10" s="299" t="s">
        <v>139</v>
      </c>
      <c r="F10" s="300"/>
      <c r="G10" s="288">
        <f>G11</f>
        <v>444770</v>
      </c>
      <c r="H10" s="288">
        <f>H11</f>
        <v>17000</v>
      </c>
      <c r="I10" s="288">
        <f>I11</f>
        <v>461770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  <row r="11" spans="2:21" ht="36.75" customHeight="1">
      <c r="B11" s="289" t="s">
        <v>212</v>
      </c>
      <c r="C11" s="298"/>
      <c r="D11" s="285"/>
      <c r="E11" s="301" t="s">
        <v>139</v>
      </c>
      <c r="F11" s="300"/>
      <c r="G11" s="288">
        <f>SUM(G12:G24)</f>
        <v>444770</v>
      </c>
      <c r="H11" s="288">
        <f>SUM(H12:H24)</f>
        <v>17000</v>
      </c>
      <c r="I11" s="288">
        <f>SUM(I12:I24)</f>
        <v>461770</v>
      </c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</row>
    <row r="12" spans="2:21" ht="153.75">
      <c r="B12" s="302" t="s">
        <v>228</v>
      </c>
      <c r="C12" s="303" t="s">
        <v>153</v>
      </c>
      <c r="D12" s="293" t="s">
        <v>147</v>
      </c>
      <c r="E12" s="294" t="s">
        <v>222</v>
      </c>
      <c r="F12" s="304" t="s">
        <v>325</v>
      </c>
      <c r="G12" s="296">
        <v>30200</v>
      </c>
      <c r="H12" s="305"/>
      <c r="I12" s="296">
        <v>30200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</row>
    <row r="13" spans="2:21" ht="92.25">
      <c r="B13" s="302" t="s">
        <v>228</v>
      </c>
      <c r="C13" s="303" t="s">
        <v>153</v>
      </c>
      <c r="D13" s="293" t="s">
        <v>147</v>
      </c>
      <c r="E13" s="294" t="s">
        <v>222</v>
      </c>
      <c r="F13" s="295" t="s">
        <v>167</v>
      </c>
      <c r="G13" s="306">
        <v>128400</v>
      </c>
      <c r="H13" s="307"/>
      <c r="I13" s="306">
        <v>128400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</row>
    <row r="14" spans="2:21" ht="92.25">
      <c r="B14" s="302" t="s">
        <v>277</v>
      </c>
      <c r="C14" s="303" t="s">
        <v>275</v>
      </c>
      <c r="D14" s="297" t="s">
        <v>276</v>
      </c>
      <c r="E14" s="294" t="s">
        <v>274</v>
      </c>
      <c r="F14" s="295" t="s">
        <v>248</v>
      </c>
      <c r="G14" s="306">
        <v>172800</v>
      </c>
      <c r="H14" s="307"/>
      <c r="I14" s="306">
        <v>172800</v>
      </c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</row>
    <row r="15" spans="2:21" ht="71.25" customHeight="1">
      <c r="B15" s="302" t="s">
        <v>230</v>
      </c>
      <c r="C15" s="291" t="s">
        <v>200</v>
      </c>
      <c r="D15" s="297">
        <v>1040</v>
      </c>
      <c r="E15" s="308" t="s">
        <v>202</v>
      </c>
      <c r="F15" s="309" t="s">
        <v>75</v>
      </c>
      <c r="G15" s="296">
        <v>13060</v>
      </c>
      <c r="H15" s="310"/>
      <c r="I15" s="296">
        <v>13060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</row>
    <row r="16" spans="2:21" ht="74.25" customHeight="1">
      <c r="B16" s="302" t="s">
        <v>239</v>
      </c>
      <c r="C16" s="291" t="s">
        <v>238</v>
      </c>
      <c r="D16" s="297" t="s">
        <v>201</v>
      </c>
      <c r="E16" s="308" t="s">
        <v>237</v>
      </c>
      <c r="F16" s="594" t="s">
        <v>170</v>
      </c>
      <c r="G16" s="296">
        <v>12000</v>
      </c>
      <c r="H16" s="310"/>
      <c r="I16" s="296">
        <v>12000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</row>
    <row r="17" spans="2:21" ht="0.75" customHeight="1">
      <c r="B17" s="302" t="s">
        <v>232</v>
      </c>
      <c r="C17" s="291"/>
      <c r="D17" s="297"/>
      <c r="E17" s="308"/>
      <c r="F17" s="595"/>
      <c r="G17" s="296"/>
      <c r="H17" s="310"/>
      <c r="I17" s="296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</row>
    <row r="18" spans="2:21" ht="1.5" customHeight="1">
      <c r="B18" s="302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</row>
    <row r="19" spans="2:21" ht="123" hidden="1">
      <c r="B19" s="312"/>
      <c r="C19" s="313" t="s">
        <v>142</v>
      </c>
      <c r="D19" s="314" t="s">
        <v>148</v>
      </c>
      <c r="E19" s="315" t="s">
        <v>140</v>
      </c>
      <c r="F19" s="592" t="s">
        <v>144</v>
      </c>
      <c r="G19" s="317"/>
      <c r="H19" s="310"/>
      <c r="I19" s="30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</row>
    <row r="20" spans="2:21" ht="92.25" hidden="1">
      <c r="B20" s="312"/>
      <c r="C20" s="318" t="s">
        <v>143</v>
      </c>
      <c r="D20" s="314" t="s">
        <v>148</v>
      </c>
      <c r="E20" s="319" t="s">
        <v>141</v>
      </c>
      <c r="F20" s="593"/>
      <c r="G20" s="317"/>
      <c r="H20" s="310"/>
      <c r="I20" s="30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</row>
    <row r="21" spans="2:21" ht="61.5">
      <c r="B21" s="291" t="s">
        <v>312</v>
      </c>
      <c r="C21" s="320" t="s">
        <v>205</v>
      </c>
      <c r="D21" s="297" t="s">
        <v>148</v>
      </c>
      <c r="E21" s="321" t="s">
        <v>206</v>
      </c>
      <c r="F21" s="322" t="s">
        <v>313</v>
      </c>
      <c r="G21" s="323">
        <v>3310</v>
      </c>
      <c r="H21" s="288"/>
      <c r="I21" s="296">
        <v>3310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</row>
    <row r="22" spans="2:21" ht="92.25">
      <c r="B22" s="302" t="s">
        <v>234</v>
      </c>
      <c r="C22" s="320" t="s">
        <v>233</v>
      </c>
      <c r="D22" s="297" t="s">
        <v>207</v>
      </c>
      <c r="E22" s="324" t="s">
        <v>425</v>
      </c>
      <c r="F22" s="325" t="s">
        <v>169</v>
      </c>
      <c r="G22" s="323">
        <v>15000</v>
      </c>
      <c r="H22" s="310"/>
      <c r="I22" s="296">
        <v>15000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</row>
    <row r="23" spans="2:21" ht="69.75" customHeight="1">
      <c r="B23" s="302" t="s">
        <v>214</v>
      </c>
      <c r="C23" s="303">
        <v>8830</v>
      </c>
      <c r="D23" s="293"/>
      <c r="E23" s="326" t="s">
        <v>235</v>
      </c>
      <c r="F23" s="601" t="s">
        <v>78</v>
      </c>
      <c r="G23" s="625">
        <v>70000</v>
      </c>
      <c r="H23" s="588">
        <v>17000</v>
      </c>
      <c r="I23" s="588">
        <v>87000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2:21" ht="45.75" customHeight="1">
      <c r="B24" s="327" t="s">
        <v>215</v>
      </c>
      <c r="C24" s="328">
        <v>8831</v>
      </c>
      <c r="D24" s="329" t="s">
        <v>151</v>
      </c>
      <c r="E24" s="330" t="s">
        <v>236</v>
      </c>
      <c r="F24" s="602"/>
      <c r="G24" s="626"/>
      <c r="H24" s="589"/>
      <c r="I24" s="589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2:21" ht="60">
      <c r="B25" s="285" t="s">
        <v>240</v>
      </c>
      <c r="C25" s="303"/>
      <c r="D25" s="285"/>
      <c r="E25" s="331" t="s">
        <v>76</v>
      </c>
      <c r="F25" s="332"/>
      <c r="G25" s="333">
        <f>G26</f>
        <v>2311490</v>
      </c>
      <c r="H25" s="333"/>
      <c r="I25" s="333">
        <f>I26</f>
        <v>2311490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</row>
    <row r="26" spans="2:21" ht="60">
      <c r="B26" s="289" t="s">
        <v>241</v>
      </c>
      <c r="C26" s="303"/>
      <c r="D26" s="285"/>
      <c r="E26" s="334" t="s">
        <v>76</v>
      </c>
      <c r="F26" s="335"/>
      <c r="G26" s="333">
        <f>SUM(G27:G32)</f>
        <v>2311490</v>
      </c>
      <c r="H26" s="333"/>
      <c r="I26" s="333">
        <f>SUM(I27:I32)</f>
        <v>2311490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</row>
    <row r="27" spans="2:21" ht="33.75" customHeight="1">
      <c r="B27" s="302" t="s">
        <v>243</v>
      </c>
      <c r="C27" s="303">
        <f>'[1]Лист1'!B38</f>
        <v>0</v>
      </c>
      <c r="D27" s="291">
        <f>'[1]Лист1'!C38</f>
        <v>0</v>
      </c>
      <c r="E27" s="336" t="s">
        <v>242</v>
      </c>
      <c r="F27" s="622" t="s">
        <v>286</v>
      </c>
      <c r="G27" s="337">
        <v>130000</v>
      </c>
      <c r="H27" s="337"/>
      <c r="I27" s="337">
        <v>130000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</row>
    <row r="28" spans="2:21" ht="54.75" customHeight="1">
      <c r="B28" s="603" t="s">
        <v>245</v>
      </c>
      <c r="C28" s="615" t="s">
        <v>197</v>
      </c>
      <c r="D28" s="615" t="s">
        <v>154</v>
      </c>
      <c r="E28" s="613" t="s">
        <v>244</v>
      </c>
      <c r="F28" s="622"/>
      <c r="G28" s="337">
        <v>1641500</v>
      </c>
      <c r="H28" s="296"/>
      <c r="I28" s="296">
        <v>1641500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</row>
    <row r="29" spans="2:21" ht="118.5" customHeight="1">
      <c r="B29" s="604" t="s">
        <v>180</v>
      </c>
      <c r="C29" s="616" t="s">
        <v>197</v>
      </c>
      <c r="D29" s="616" t="s">
        <v>154</v>
      </c>
      <c r="E29" s="614"/>
      <c r="F29" s="338" t="str">
        <f>$F$31</f>
        <v>Районна програма "Оздоровлення та відпочинок дітей Прилуцькеого району на 2016-2018 роки 
</v>
      </c>
      <c r="G29" s="337">
        <v>435000</v>
      </c>
      <c r="H29" s="296"/>
      <c r="I29" s="296">
        <v>435000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</row>
    <row r="30" spans="2:21" ht="118.5" customHeight="1">
      <c r="B30" s="409" t="s">
        <v>571</v>
      </c>
      <c r="C30" s="411" t="s">
        <v>203</v>
      </c>
      <c r="D30" s="411" t="s">
        <v>201</v>
      </c>
      <c r="E30" s="410" t="s">
        <v>231</v>
      </c>
      <c r="F30" s="338" t="s">
        <v>170</v>
      </c>
      <c r="G30" s="337">
        <v>4000</v>
      </c>
      <c r="H30" s="296"/>
      <c r="I30" s="296">
        <v>4000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ht="121.5" customHeight="1">
      <c r="B31" s="409" t="s">
        <v>572</v>
      </c>
      <c r="C31" s="311" t="s">
        <v>204</v>
      </c>
      <c r="D31" s="293">
        <f>'[1]Лист1'!C31</f>
        <v>0</v>
      </c>
      <c r="E31" s="309" t="s">
        <v>229</v>
      </c>
      <c r="F31" s="304" t="s">
        <v>24</v>
      </c>
      <c r="G31" s="296">
        <v>70000</v>
      </c>
      <c r="H31" s="310"/>
      <c r="I31" s="296">
        <v>70000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ht="72" customHeight="1">
      <c r="B32" s="409" t="s">
        <v>573</v>
      </c>
      <c r="C32" s="411" t="s">
        <v>205</v>
      </c>
      <c r="D32" s="411" t="s">
        <v>148</v>
      </c>
      <c r="E32" s="410" t="s">
        <v>206</v>
      </c>
      <c r="F32" s="338" t="s">
        <v>313</v>
      </c>
      <c r="G32" s="337">
        <v>30990</v>
      </c>
      <c r="H32" s="296"/>
      <c r="I32" s="296">
        <v>30990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ht="73.5" customHeight="1">
      <c r="B33" s="285" t="s">
        <v>246</v>
      </c>
      <c r="C33" s="291"/>
      <c r="D33" s="291"/>
      <c r="E33" s="339" t="s">
        <v>181</v>
      </c>
      <c r="F33" s="300"/>
      <c r="G33" s="288">
        <f>G34</f>
        <v>3350800</v>
      </c>
      <c r="H33" s="288">
        <v>60000</v>
      </c>
      <c r="I33" s="340">
        <f aca="true" t="shared" si="0" ref="I33:I39">G33+H33</f>
        <v>3410800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ht="67.5" customHeight="1">
      <c r="B34" s="289" t="s">
        <v>247</v>
      </c>
      <c r="C34" s="291"/>
      <c r="D34" s="291"/>
      <c r="E34" s="341" t="s">
        <v>181</v>
      </c>
      <c r="F34" s="300"/>
      <c r="G34" s="288">
        <f>G35+G44+G46+G47+G49</f>
        <v>3350800</v>
      </c>
      <c r="H34" s="288">
        <v>60000</v>
      </c>
      <c r="I34" s="340">
        <f t="shared" si="0"/>
        <v>3410800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2:21" ht="137.25" customHeight="1">
      <c r="B35" s="302" t="s">
        <v>257</v>
      </c>
      <c r="C35" s="303" t="s">
        <v>250</v>
      </c>
      <c r="D35" s="314"/>
      <c r="E35" s="342" t="s">
        <v>249</v>
      </c>
      <c r="F35" s="619" t="s">
        <v>25</v>
      </c>
      <c r="G35" s="343">
        <f>SUM(G36:G39)</f>
        <v>2565700</v>
      </c>
      <c r="H35" s="344">
        <v>60000</v>
      </c>
      <c r="I35" s="323">
        <f t="shared" si="0"/>
        <v>2625700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2:21" ht="68.25" customHeight="1">
      <c r="B36" s="329" t="s">
        <v>258</v>
      </c>
      <c r="C36" s="328">
        <v>3031</v>
      </c>
      <c r="D36" s="345" t="s">
        <v>149</v>
      </c>
      <c r="E36" s="346" t="s">
        <v>251</v>
      </c>
      <c r="F36" s="620"/>
      <c r="G36" s="343">
        <v>2300</v>
      </c>
      <c r="H36" s="347">
        <v>60000</v>
      </c>
      <c r="I36" s="323">
        <f t="shared" si="0"/>
        <v>62300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2:21" ht="67.5" customHeight="1">
      <c r="B37" s="327" t="s">
        <v>259</v>
      </c>
      <c r="C37" s="348">
        <v>3032</v>
      </c>
      <c r="D37" s="349" t="s">
        <v>26</v>
      </c>
      <c r="E37" s="350" t="s">
        <v>252</v>
      </c>
      <c r="F37" s="620"/>
      <c r="G37" s="343">
        <v>240800</v>
      </c>
      <c r="H37" s="347"/>
      <c r="I37" s="323">
        <f t="shared" si="0"/>
        <v>240800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ht="52.5" customHeight="1">
      <c r="B38" s="327" t="s">
        <v>260</v>
      </c>
      <c r="C38" s="328">
        <v>3033</v>
      </c>
      <c r="D38" s="345" t="s">
        <v>26</v>
      </c>
      <c r="E38" s="346" t="s">
        <v>253</v>
      </c>
      <c r="F38" s="620"/>
      <c r="G38" s="343">
        <v>2089300</v>
      </c>
      <c r="H38" s="351"/>
      <c r="I38" s="323">
        <f t="shared" si="0"/>
        <v>2089300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2:21" ht="95.25" customHeight="1">
      <c r="B39" s="327" t="s">
        <v>261</v>
      </c>
      <c r="C39" s="328">
        <v>3035</v>
      </c>
      <c r="D39" s="345" t="s">
        <v>26</v>
      </c>
      <c r="E39" s="346" t="s">
        <v>254</v>
      </c>
      <c r="F39" s="621"/>
      <c r="G39" s="343">
        <v>233300</v>
      </c>
      <c r="H39" s="351"/>
      <c r="I39" s="323">
        <f t="shared" si="0"/>
        <v>233300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2:21" ht="60" hidden="1">
      <c r="B40" s="352">
        <v>53</v>
      </c>
      <c r="C40" s="353"/>
      <c r="D40" s="354"/>
      <c r="E40" s="355" t="s">
        <v>159</v>
      </c>
      <c r="F40" s="356"/>
      <c r="G40" s="343"/>
      <c r="H40" s="288"/>
      <c r="I40" s="296">
        <v>0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</row>
    <row r="41" spans="2:21" ht="45.75" customHeight="1" hidden="1">
      <c r="B41" s="352"/>
      <c r="C41" s="353" t="s">
        <v>160</v>
      </c>
      <c r="D41" s="354" t="s">
        <v>161</v>
      </c>
      <c r="E41" s="357" t="s">
        <v>157</v>
      </c>
      <c r="F41" s="358" t="s">
        <v>158</v>
      </c>
      <c r="G41" s="343"/>
      <c r="H41" s="288"/>
      <c r="I41" s="296">
        <v>0</v>
      </c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pans="2:21" ht="41.25" customHeight="1" hidden="1">
      <c r="B42" s="352">
        <v>76</v>
      </c>
      <c r="C42" s="359"/>
      <c r="D42" s="352"/>
      <c r="E42" s="360" t="s">
        <v>152</v>
      </c>
      <c r="F42" s="300"/>
      <c r="G42" s="347"/>
      <c r="H42" s="288"/>
      <c r="I42" s="296">
        <v>0</v>
      </c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</row>
    <row r="43" spans="2:21" ht="69" customHeight="1" hidden="1">
      <c r="B43" s="361"/>
      <c r="C43" s="362">
        <v>250380</v>
      </c>
      <c r="D43" s="363" t="s">
        <v>153</v>
      </c>
      <c r="E43" s="364" t="s">
        <v>145</v>
      </c>
      <c r="F43" s="316" t="s">
        <v>22</v>
      </c>
      <c r="G43" s="343"/>
      <c r="H43" s="288"/>
      <c r="I43" s="296">
        <v>0</v>
      </c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2:21" ht="36.75" customHeight="1">
      <c r="B44" s="611" t="s">
        <v>315</v>
      </c>
      <c r="C44" s="605">
        <v>3160</v>
      </c>
      <c r="D44" s="609" t="s">
        <v>150</v>
      </c>
      <c r="E44" s="607" t="s">
        <v>314</v>
      </c>
      <c r="F44" s="617" t="s">
        <v>278</v>
      </c>
      <c r="G44" s="580">
        <v>285500</v>
      </c>
      <c r="H44" s="586"/>
      <c r="I44" s="578">
        <f>G44+H44</f>
        <v>285500</v>
      </c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2:21" ht="150" customHeight="1">
      <c r="B45" s="612"/>
      <c r="C45" s="606"/>
      <c r="D45" s="610"/>
      <c r="E45" s="608"/>
      <c r="F45" s="618"/>
      <c r="G45" s="581"/>
      <c r="H45" s="587"/>
      <c r="I45" s="579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2:21" ht="155.25" customHeight="1">
      <c r="B46" s="365" t="s">
        <v>263</v>
      </c>
      <c r="C46" s="368">
        <v>3180</v>
      </c>
      <c r="D46" s="366" t="s">
        <v>151</v>
      </c>
      <c r="E46" s="369" t="s">
        <v>256</v>
      </c>
      <c r="F46" s="370" t="s">
        <v>23</v>
      </c>
      <c r="G46" s="371">
        <v>392500</v>
      </c>
      <c r="H46" s="372"/>
      <c r="I46" s="373">
        <f>G46+H46</f>
        <v>392500</v>
      </c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2:21" ht="48.75" customHeight="1">
      <c r="B47" s="365" t="s">
        <v>279</v>
      </c>
      <c r="C47" s="325">
        <v>3190</v>
      </c>
      <c r="D47" s="363"/>
      <c r="E47" s="367" t="s">
        <v>209</v>
      </c>
      <c r="F47" s="623" t="s">
        <v>164</v>
      </c>
      <c r="G47" s="584">
        <v>61700</v>
      </c>
      <c r="H47" s="582"/>
      <c r="I47" s="588">
        <v>61700</v>
      </c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2:21" ht="96" customHeight="1">
      <c r="B48" s="374" t="s">
        <v>280</v>
      </c>
      <c r="C48" s="375">
        <v>3192</v>
      </c>
      <c r="D48" s="376">
        <v>1030</v>
      </c>
      <c r="E48" s="377" t="s">
        <v>321</v>
      </c>
      <c r="F48" s="624"/>
      <c r="G48" s="585"/>
      <c r="H48" s="583"/>
      <c r="I48" s="589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2:21" ht="33" customHeight="1">
      <c r="B49" s="365" t="s">
        <v>354</v>
      </c>
      <c r="C49" s="325">
        <v>3240</v>
      </c>
      <c r="D49" s="366"/>
      <c r="E49" s="367" t="s">
        <v>353</v>
      </c>
      <c r="F49" s="601" t="s">
        <v>356</v>
      </c>
      <c r="G49" s="584">
        <v>45400</v>
      </c>
      <c r="H49" s="582"/>
      <c r="I49" s="588">
        <v>45400</v>
      </c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2:21" ht="61.5" customHeight="1">
      <c r="B50" s="378" t="s">
        <v>355</v>
      </c>
      <c r="C50" s="379">
        <v>3242</v>
      </c>
      <c r="D50" s="380" t="s">
        <v>352</v>
      </c>
      <c r="E50" s="377" t="s">
        <v>351</v>
      </c>
      <c r="F50" s="602"/>
      <c r="G50" s="585"/>
      <c r="H50" s="583"/>
      <c r="I50" s="589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2:21" ht="111" customHeight="1">
      <c r="B51" s="298">
        <v>3700000</v>
      </c>
      <c r="C51" s="325"/>
      <c r="D51" s="293"/>
      <c r="E51" s="381" t="s">
        <v>79</v>
      </c>
      <c r="F51" s="325"/>
      <c r="G51" s="340">
        <f>G53</f>
        <v>3500000</v>
      </c>
      <c r="H51" s="288"/>
      <c r="I51" s="288">
        <f>I52</f>
        <v>3500000</v>
      </c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2:21" ht="105" customHeight="1">
      <c r="B52" s="382" t="s">
        <v>264</v>
      </c>
      <c r="C52" s="324"/>
      <c r="D52" s="293"/>
      <c r="E52" s="383" t="s">
        <v>79</v>
      </c>
      <c r="F52" s="325"/>
      <c r="G52" s="340">
        <f>G53</f>
        <v>3500000</v>
      </c>
      <c r="H52" s="288"/>
      <c r="I52" s="288">
        <f>I53</f>
        <v>3500000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2:21" ht="116.25" customHeight="1">
      <c r="B53" s="384">
        <v>3719800</v>
      </c>
      <c r="C53" s="324">
        <v>9800</v>
      </c>
      <c r="D53" s="293" t="s">
        <v>153</v>
      </c>
      <c r="E53" s="324" t="s">
        <v>281</v>
      </c>
      <c r="F53" s="325" t="s">
        <v>265</v>
      </c>
      <c r="G53" s="343">
        <v>3500000</v>
      </c>
      <c r="H53" s="288"/>
      <c r="I53" s="296">
        <v>3500000</v>
      </c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</row>
    <row r="54" spans="2:21" ht="46.5" customHeight="1">
      <c r="B54" s="384"/>
      <c r="C54" s="324"/>
      <c r="D54" s="293"/>
      <c r="E54" s="367" t="s">
        <v>370</v>
      </c>
      <c r="F54" s="598" t="s">
        <v>283</v>
      </c>
      <c r="G54" s="340">
        <f>I54-H54</f>
        <v>1596955</v>
      </c>
      <c r="H54" s="288">
        <f>SUM(H55:H63)</f>
        <v>453045</v>
      </c>
      <c r="I54" s="288">
        <v>2050000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2:21" ht="61.5" customHeight="1">
      <c r="B55" s="384">
        <v>3719770</v>
      </c>
      <c r="C55" s="324">
        <v>9770</v>
      </c>
      <c r="D55" s="297" t="s">
        <v>153</v>
      </c>
      <c r="E55" s="385" t="s">
        <v>360</v>
      </c>
      <c r="F55" s="599"/>
      <c r="G55" s="386">
        <f>I54-H54-G56-G57-G59-G60-G61-G63-G62</f>
        <v>470000</v>
      </c>
      <c r="H55" s="387"/>
      <c r="I55" s="386">
        <f>G55</f>
        <v>470000</v>
      </c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2:21" ht="49.5" customHeight="1">
      <c r="B56" s="384">
        <v>3719770</v>
      </c>
      <c r="C56" s="324">
        <v>9770</v>
      </c>
      <c r="D56" s="297" t="s">
        <v>153</v>
      </c>
      <c r="E56" s="385" t="s">
        <v>282</v>
      </c>
      <c r="F56" s="599"/>
      <c r="G56" s="387">
        <v>306000</v>
      </c>
      <c r="H56" s="387"/>
      <c r="I56" s="387">
        <v>306000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2:21" ht="157.5" customHeight="1">
      <c r="B57" s="302" t="s">
        <v>245</v>
      </c>
      <c r="C57" s="324">
        <v>1020</v>
      </c>
      <c r="D57" s="297" t="s">
        <v>379</v>
      </c>
      <c r="E57" s="385" t="s">
        <v>244</v>
      </c>
      <c r="F57" s="599"/>
      <c r="G57" s="387">
        <v>466039</v>
      </c>
      <c r="H57" s="387">
        <v>148180</v>
      </c>
      <c r="I57" s="387">
        <f>G57+H57</f>
        <v>614219</v>
      </c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</row>
    <row r="58" spans="2:21" ht="82.5" customHeight="1">
      <c r="B58" s="302" t="s">
        <v>268</v>
      </c>
      <c r="C58" s="324">
        <v>1090</v>
      </c>
      <c r="D58" s="297" t="s">
        <v>574</v>
      </c>
      <c r="E58" s="385" t="s">
        <v>427</v>
      </c>
      <c r="F58" s="599"/>
      <c r="G58" s="387"/>
      <c r="H58" s="387">
        <v>5000</v>
      </c>
      <c r="I58" s="387">
        <v>5000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</row>
    <row r="59" spans="2:21" ht="59.25" customHeight="1">
      <c r="B59" s="302" t="s">
        <v>359</v>
      </c>
      <c r="C59" s="404">
        <v>2010</v>
      </c>
      <c r="D59" s="297" t="s">
        <v>358</v>
      </c>
      <c r="E59" s="384" t="s">
        <v>357</v>
      </c>
      <c r="F59" s="599"/>
      <c r="G59" s="323">
        <v>210316</v>
      </c>
      <c r="H59" s="296">
        <v>252000</v>
      </c>
      <c r="I59" s="387">
        <f>G59+H59</f>
        <v>462316</v>
      </c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</row>
    <row r="60" spans="2:21" ht="90.75" customHeight="1">
      <c r="B60" s="302" t="s">
        <v>277</v>
      </c>
      <c r="C60" s="388">
        <v>2111</v>
      </c>
      <c r="D60" s="297" t="s">
        <v>372</v>
      </c>
      <c r="E60" s="384" t="s">
        <v>380</v>
      </c>
      <c r="F60" s="599"/>
      <c r="G60" s="323">
        <v>76000</v>
      </c>
      <c r="H60" s="296"/>
      <c r="I60" s="387">
        <f>G60+H60</f>
        <v>76000</v>
      </c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2:21" ht="131.25" customHeight="1">
      <c r="B61" s="302" t="s">
        <v>262</v>
      </c>
      <c r="C61" s="404">
        <v>3104</v>
      </c>
      <c r="D61" s="297" t="s">
        <v>197</v>
      </c>
      <c r="E61" s="384" t="s">
        <v>373</v>
      </c>
      <c r="F61" s="599"/>
      <c r="G61" s="323">
        <v>39000</v>
      </c>
      <c r="H61" s="296"/>
      <c r="I61" s="387">
        <f>G61+H61</f>
        <v>39000</v>
      </c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</row>
    <row r="62" spans="2:21" ht="71.25" customHeight="1">
      <c r="B62" s="302" t="s">
        <v>534</v>
      </c>
      <c r="C62" s="404">
        <v>4030</v>
      </c>
      <c r="D62" s="297" t="s">
        <v>536</v>
      </c>
      <c r="E62" s="384" t="s">
        <v>537</v>
      </c>
      <c r="F62" s="599"/>
      <c r="G62" s="323">
        <v>29600</v>
      </c>
      <c r="H62" s="296">
        <v>24400</v>
      </c>
      <c r="I62" s="387">
        <f>G62+H62</f>
        <v>54000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</row>
    <row r="63" spans="2:21" ht="55.5" customHeight="1">
      <c r="B63" s="302" t="s">
        <v>363</v>
      </c>
      <c r="C63" s="324">
        <v>7370</v>
      </c>
      <c r="D63" s="297" t="s">
        <v>210</v>
      </c>
      <c r="E63" s="384" t="s">
        <v>361</v>
      </c>
      <c r="F63" s="600"/>
      <c r="G63" s="323"/>
      <c r="H63" s="296">
        <v>23465</v>
      </c>
      <c r="I63" s="387">
        <f>G63+H63</f>
        <v>23465</v>
      </c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</row>
    <row r="64" spans="2:21" ht="35.25" customHeight="1">
      <c r="B64" s="389"/>
      <c r="C64" s="312"/>
      <c r="D64" s="389"/>
      <c r="E64" s="390" t="s">
        <v>146</v>
      </c>
      <c r="F64" s="389"/>
      <c r="G64" s="333">
        <f>G6+G10+G25+G33+G51+G54</f>
        <v>11242615</v>
      </c>
      <c r="H64" s="333">
        <f>H6+H10+H25+H33+H51+H54</f>
        <v>530045</v>
      </c>
      <c r="I64" s="333">
        <f>I6+I10+I25+I33+I51+I54</f>
        <v>11772660</v>
      </c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</row>
    <row r="65" spans="2:21" ht="21.75" customHeight="1">
      <c r="B65" s="236"/>
      <c r="C65" s="236"/>
      <c r="D65" s="236"/>
      <c r="E65" s="171"/>
      <c r="F65" s="171"/>
      <c r="G65" s="172"/>
      <c r="H65" s="172"/>
      <c r="I65" s="172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</row>
    <row r="66" spans="3:21" ht="23.25">
      <c r="C66" s="42"/>
      <c r="E66" s="279" t="s">
        <v>324</v>
      </c>
      <c r="F66" s="280"/>
      <c r="G66" s="279"/>
      <c r="H66" s="279"/>
      <c r="I66" s="86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</row>
    <row r="67" spans="7:21" ht="12.75">
      <c r="G67" s="86"/>
      <c r="H67" s="86"/>
      <c r="I67" s="86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7:21" ht="12.75">
      <c r="G68" s="86"/>
      <c r="H68" s="86"/>
      <c r="I68" s="86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</row>
    <row r="69" spans="7:21" ht="12.75">
      <c r="G69" s="86"/>
      <c r="H69" s="86"/>
      <c r="I69" s="86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</row>
    <row r="70" spans="7:21" ht="12.75">
      <c r="G70" s="86"/>
      <c r="H70" s="86"/>
      <c r="I70" s="86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</row>
    <row r="71" spans="7:21" ht="12.75">
      <c r="G71" s="86"/>
      <c r="H71" s="86"/>
      <c r="I71" s="86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</row>
    <row r="72" spans="7:21" ht="12.75">
      <c r="G72" s="86"/>
      <c r="H72" s="86"/>
      <c r="I72" s="86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</row>
    <row r="73" spans="7:21" ht="12.75">
      <c r="G73" s="86"/>
      <c r="H73" s="86"/>
      <c r="I73" s="86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</row>
    <row r="74" spans="7:21" ht="12.75">
      <c r="G74" s="86"/>
      <c r="H74" s="86"/>
      <c r="I74" s="86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</row>
    <row r="75" spans="7:21" ht="12.75">
      <c r="G75" s="86"/>
      <c r="H75" s="86"/>
      <c r="I75" s="86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</row>
    <row r="76" spans="7:21" ht="12.75">
      <c r="G76" s="86"/>
      <c r="H76" s="86"/>
      <c r="I76" s="86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</row>
    <row r="77" spans="7:21" ht="12.75">
      <c r="G77" s="86"/>
      <c r="H77" s="86"/>
      <c r="I77" s="86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7:21" ht="12.75">
      <c r="G78" s="86"/>
      <c r="H78" s="86"/>
      <c r="I78" s="86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</row>
    <row r="79" spans="7:21" ht="12.75">
      <c r="G79" s="86"/>
      <c r="H79" s="86"/>
      <c r="I79" s="86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</row>
    <row r="80" spans="7:21" ht="12.75">
      <c r="G80" s="86"/>
      <c r="H80" s="86"/>
      <c r="I80" s="86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</row>
    <row r="81" spans="7:21" ht="12.75">
      <c r="G81" s="86"/>
      <c r="H81" s="86"/>
      <c r="I81" s="86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</row>
    <row r="82" spans="7:21" ht="12.75">
      <c r="G82" s="86"/>
      <c r="H82" s="86"/>
      <c r="I82" s="86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7:21" ht="12.75">
      <c r="G83" s="86"/>
      <c r="H83" s="86"/>
      <c r="I83" s="86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</row>
    <row r="84" spans="7:21" ht="12.75">
      <c r="G84" s="86"/>
      <c r="H84" s="86"/>
      <c r="I84" s="86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7:21" ht="12.75">
      <c r="G85" s="86"/>
      <c r="H85" s="86"/>
      <c r="I85" s="86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7:21" ht="12.75">
      <c r="G86" s="86"/>
      <c r="H86" s="86"/>
      <c r="I86" s="86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7:21" ht="12.75">
      <c r="G87" s="86"/>
      <c r="H87" s="86"/>
      <c r="I87" s="86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7:21" ht="12.75">
      <c r="G88" s="86"/>
      <c r="H88" s="86"/>
      <c r="I88" s="86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7:21" ht="12.75">
      <c r="G89" s="86"/>
      <c r="H89" s="86"/>
      <c r="I89" s="86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7:21" ht="12.75">
      <c r="G90" s="86"/>
      <c r="H90" s="86"/>
      <c r="I90" s="86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7:21" ht="12.75">
      <c r="G91" s="86"/>
      <c r="H91" s="86"/>
      <c r="I91" s="86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7:21" ht="12.75">
      <c r="G92" s="86"/>
      <c r="H92" s="86"/>
      <c r="I92" s="86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7:21" ht="12.75">
      <c r="G93" s="86"/>
      <c r="H93" s="86"/>
      <c r="I93" s="86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7:21" ht="12.75">
      <c r="G94" s="86"/>
      <c r="H94" s="86"/>
      <c r="I94" s="86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7:21" ht="12.75">
      <c r="G95" s="86"/>
      <c r="H95" s="86"/>
      <c r="I95" s="86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7:21" ht="12.75">
      <c r="G96" s="86"/>
      <c r="H96" s="86"/>
      <c r="I96" s="8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7:21" ht="12.75">
      <c r="G97" s="86"/>
      <c r="H97" s="86"/>
      <c r="I97" s="86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7:21" ht="12.75">
      <c r="G98" s="86"/>
      <c r="H98" s="86"/>
      <c r="I98" s="86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7:21" ht="12.75">
      <c r="G99" s="86"/>
      <c r="H99" s="86"/>
      <c r="I99" s="86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7:21" ht="12.75">
      <c r="G100" s="86"/>
      <c r="H100" s="86"/>
      <c r="I100" s="86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7:21" ht="12.75">
      <c r="G101" s="86"/>
      <c r="H101" s="86"/>
      <c r="I101" s="86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7:21" ht="12.75">
      <c r="G102" s="86"/>
      <c r="H102" s="86"/>
      <c r="I102" s="86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7:21" ht="12.75">
      <c r="G103" s="86"/>
      <c r="H103" s="86"/>
      <c r="I103" s="86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7:21" ht="12.75">
      <c r="G104" s="86"/>
      <c r="H104" s="86"/>
      <c r="I104" s="86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7:21" ht="12.75">
      <c r="G105" s="86"/>
      <c r="H105" s="86"/>
      <c r="I105" s="86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7:21" ht="12.75">
      <c r="G106" s="86"/>
      <c r="H106" s="86"/>
      <c r="I106" s="86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7:21" ht="12.75">
      <c r="G107" s="86"/>
      <c r="H107" s="86"/>
      <c r="I107" s="86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7:21" ht="12.75">
      <c r="G108" s="86"/>
      <c r="H108" s="86"/>
      <c r="I108" s="86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7:21" ht="12.75">
      <c r="G109" s="86"/>
      <c r="H109" s="86"/>
      <c r="I109" s="86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7:21" ht="12.75">
      <c r="G110" s="86"/>
      <c r="H110" s="86"/>
      <c r="I110" s="86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7:21" ht="12.75">
      <c r="G111" s="86"/>
      <c r="H111" s="86"/>
      <c r="I111" s="86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7:21" ht="12.75">
      <c r="G112" s="86"/>
      <c r="H112" s="86"/>
      <c r="I112" s="86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7:21" ht="12.75">
      <c r="G113" s="86"/>
      <c r="H113" s="86"/>
      <c r="I113" s="86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7:21" ht="12.75">
      <c r="G114" s="86"/>
      <c r="H114" s="86"/>
      <c r="I114" s="86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7:21" ht="12.75">
      <c r="G115" s="86"/>
      <c r="H115" s="86"/>
      <c r="I115" s="86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7:21" ht="12.75">
      <c r="G116" s="86"/>
      <c r="H116" s="86"/>
      <c r="I116" s="86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7:21" ht="12.75">
      <c r="G117" s="86"/>
      <c r="H117" s="86"/>
      <c r="I117" s="86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7:21" ht="12.75">
      <c r="G118" s="86"/>
      <c r="H118" s="86"/>
      <c r="I118" s="86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7:21" ht="12.75">
      <c r="G119" s="86"/>
      <c r="H119" s="86"/>
      <c r="I119" s="86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7:21" ht="12.75">
      <c r="G120" s="86"/>
      <c r="H120" s="86"/>
      <c r="I120" s="86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7:21" ht="12.75">
      <c r="G121" s="86"/>
      <c r="H121" s="86"/>
      <c r="I121" s="86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7:21" ht="12.75">
      <c r="G122" s="86"/>
      <c r="H122" s="86"/>
      <c r="I122" s="86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7:21" ht="12.75">
      <c r="G123" s="86"/>
      <c r="H123" s="86"/>
      <c r="I123" s="86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7:21" ht="12.75">
      <c r="G124" s="86"/>
      <c r="H124" s="86"/>
      <c r="I124" s="86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7:21" ht="12.75">
      <c r="G125" s="86"/>
      <c r="H125" s="86"/>
      <c r="I125" s="86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7:21" ht="12.75">
      <c r="G126" s="86"/>
      <c r="H126" s="86"/>
      <c r="I126" s="86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7:21" ht="12.75">
      <c r="G127" s="86"/>
      <c r="H127" s="86"/>
      <c r="I127" s="86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7:21" ht="12.75">
      <c r="G128" s="86"/>
      <c r="H128" s="86"/>
      <c r="I128" s="86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7:21" ht="12.75">
      <c r="G129" s="86"/>
      <c r="H129" s="86"/>
      <c r="I129" s="86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7:21" ht="12.75">
      <c r="G130" s="86"/>
      <c r="H130" s="86"/>
      <c r="I130" s="86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7:21" ht="12.75">
      <c r="G131" s="86"/>
      <c r="H131" s="86"/>
      <c r="I131" s="86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7:21" ht="12.75">
      <c r="G132" s="86"/>
      <c r="H132" s="86"/>
      <c r="I132" s="86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7:21" ht="12.75">
      <c r="G133" s="86"/>
      <c r="H133" s="86"/>
      <c r="I133" s="86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7:21" ht="12.75">
      <c r="G134" s="86"/>
      <c r="H134" s="86"/>
      <c r="I134" s="86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7:21" ht="12.75">
      <c r="G135" s="86"/>
      <c r="H135" s="86"/>
      <c r="I135" s="86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</row>
    <row r="136" spans="7:21" ht="12.75">
      <c r="G136" s="86"/>
      <c r="H136" s="86"/>
      <c r="I136" s="86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</row>
    <row r="137" spans="7:21" ht="12.75">
      <c r="G137" s="86"/>
      <c r="H137" s="86"/>
      <c r="I137" s="86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</row>
    <row r="138" spans="7:21" ht="12.75">
      <c r="G138" s="86"/>
      <c r="H138" s="86"/>
      <c r="I138" s="86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</row>
    <row r="139" spans="7:21" ht="12.75">
      <c r="G139" s="86"/>
      <c r="H139" s="86"/>
      <c r="I139" s="86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</row>
    <row r="140" spans="7:21" ht="12.75">
      <c r="G140" s="86"/>
      <c r="H140" s="86"/>
      <c r="I140" s="86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7:21" ht="12.75">
      <c r="G141" s="86"/>
      <c r="H141" s="86"/>
      <c r="I141" s="86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</row>
    <row r="142" spans="7:21" ht="12.75">
      <c r="G142" s="86"/>
      <c r="H142" s="86"/>
      <c r="I142" s="86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</row>
    <row r="143" spans="7:21" ht="12.75">
      <c r="G143" s="86"/>
      <c r="H143" s="86"/>
      <c r="I143" s="86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</row>
    <row r="144" spans="7:21" ht="12.75">
      <c r="G144" s="86"/>
      <c r="H144" s="86"/>
      <c r="I144" s="86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</row>
    <row r="145" spans="7:21" ht="12.75">
      <c r="G145" s="86"/>
      <c r="H145" s="86"/>
      <c r="I145" s="86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7:21" ht="12.75">
      <c r="G146" s="86"/>
      <c r="H146" s="86"/>
      <c r="I146" s="86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</row>
    <row r="147" spans="7:21" ht="12.75">
      <c r="G147" s="86"/>
      <c r="H147" s="86"/>
      <c r="I147" s="86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</row>
    <row r="148" spans="7:21" ht="12.75">
      <c r="G148" s="86"/>
      <c r="H148" s="86"/>
      <c r="I148" s="86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</row>
    <row r="149" spans="7:21" ht="12.75">
      <c r="G149" s="86"/>
      <c r="H149" s="86"/>
      <c r="I149" s="86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</row>
    <row r="150" spans="7:21" ht="12.75">
      <c r="G150" s="86"/>
      <c r="H150" s="86"/>
      <c r="I150" s="86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</row>
    <row r="151" spans="7:21" ht="12.75">
      <c r="G151" s="86"/>
      <c r="H151" s="86"/>
      <c r="I151" s="86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</row>
    <row r="152" spans="7:21" ht="12.75">
      <c r="G152" s="86"/>
      <c r="H152" s="86"/>
      <c r="I152" s="86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</row>
    <row r="153" spans="7:21" ht="12.75">
      <c r="G153" s="86"/>
      <c r="H153" s="86"/>
      <c r="I153" s="86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</row>
    <row r="154" spans="7:21" ht="12.75">
      <c r="G154" s="86"/>
      <c r="H154" s="86"/>
      <c r="I154" s="86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</row>
    <row r="155" spans="7:21" ht="12.75">
      <c r="G155" s="86"/>
      <c r="H155" s="86"/>
      <c r="I155" s="86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</row>
    <row r="156" spans="7:21" ht="12.75">
      <c r="G156" s="86"/>
      <c r="H156" s="86"/>
      <c r="I156" s="86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</row>
    <row r="157" spans="7:21" ht="12.75">
      <c r="G157" s="86"/>
      <c r="H157" s="86"/>
      <c r="I157" s="86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</row>
    <row r="158" spans="7:21" ht="12.75">
      <c r="G158" s="86"/>
      <c r="H158" s="86"/>
      <c r="I158" s="86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</row>
    <row r="159" spans="7:21" ht="12.75">
      <c r="G159" s="86"/>
      <c r="H159" s="86"/>
      <c r="I159" s="86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</row>
    <row r="160" spans="7:21" ht="12.75">
      <c r="G160" s="86"/>
      <c r="H160" s="86"/>
      <c r="I160" s="86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</row>
    <row r="161" spans="7:21" ht="12.75">
      <c r="G161" s="86"/>
      <c r="H161" s="86"/>
      <c r="I161" s="86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</row>
    <row r="162" spans="7:21" ht="12.75">
      <c r="G162" s="86"/>
      <c r="H162" s="86"/>
      <c r="I162" s="86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</row>
    <row r="163" spans="7:21" ht="12.75">
      <c r="G163" s="86"/>
      <c r="H163" s="86"/>
      <c r="I163" s="86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</row>
    <row r="164" spans="7:21" ht="12.75">
      <c r="G164" s="86"/>
      <c r="H164" s="86"/>
      <c r="I164" s="86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</row>
    <row r="165" spans="7:21" ht="12.75">
      <c r="G165" s="86"/>
      <c r="H165" s="86"/>
      <c r="I165" s="86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</row>
    <row r="166" spans="7:21" ht="12.75">
      <c r="G166" s="86"/>
      <c r="H166" s="86"/>
      <c r="I166" s="86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</row>
    <row r="167" spans="7:21" ht="12.75">
      <c r="G167" s="86"/>
      <c r="H167" s="86"/>
      <c r="I167" s="86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7:21" ht="12.75">
      <c r="G168" s="86"/>
      <c r="H168" s="86"/>
      <c r="I168" s="86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</row>
    <row r="169" spans="7:21" ht="12.75">
      <c r="G169" s="86"/>
      <c r="H169" s="86"/>
      <c r="I169" s="86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</row>
    <row r="170" spans="7:21" ht="12.75">
      <c r="G170" s="86"/>
      <c r="H170" s="86"/>
      <c r="I170" s="86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</row>
    <row r="171" spans="7:21" ht="12.75">
      <c r="G171" s="86"/>
      <c r="H171" s="86"/>
      <c r="I171" s="86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</row>
    <row r="172" spans="7:21" ht="12.75">
      <c r="G172" s="86"/>
      <c r="H172" s="86"/>
      <c r="I172" s="86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</row>
    <row r="173" spans="7:21" ht="12.75">
      <c r="G173" s="86"/>
      <c r="H173" s="86"/>
      <c r="I173" s="86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</row>
    <row r="174" spans="7:21" ht="12.75">
      <c r="G174" s="86"/>
      <c r="H174" s="86"/>
      <c r="I174" s="86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7:21" ht="12.75">
      <c r="G175" s="86"/>
      <c r="H175" s="86"/>
      <c r="I175" s="86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</row>
    <row r="176" spans="7:21" ht="12.75">
      <c r="G176" s="86"/>
      <c r="H176" s="86"/>
      <c r="I176" s="86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</row>
    <row r="177" spans="7:21" ht="12.75">
      <c r="G177" s="86"/>
      <c r="H177" s="86"/>
      <c r="I177" s="86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</row>
    <row r="178" spans="7:21" ht="12.75">
      <c r="G178" s="86"/>
      <c r="H178" s="86"/>
      <c r="I178" s="86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</row>
    <row r="179" spans="7:21" ht="12.75">
      <c r="G179" s="86"/>
      <c r="H179" s="86"/>
      <c r="I179" s="86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</row>
    <row r="180" spans="7:21" ht="12.75">
      <c r="G180" s="86"/>
      <c r="H180" s="86"/>
      <c r="I180" s="86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</row>
    <row r="181" spans="7:21" ht="12.75">
      <c r="G181" s="86"/>
      <c r="H181" s="86"/>
      <c r="I181" s="86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</row>
    <row r="182" spans="7:21" ht="12.75">
      <c r="G182" s="86"/>
      <c r="H182" s="86"/>
      <c r="I182" s="86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</row>
    <row r="183" spans="7:21" ht="12.75">
      <c r="G183" s="86"/>
      <c r="H183" s="86"/>
      <c r="I183" s="86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</row>
    <row r="184" spans="7:21" ht="12.75">
      <c r="G184" s="86"/>
      <c r="H184" s="86"/>
      <c r="I184" s="86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</row>
    <row r="185" spans="7:21" ht="12.75">
      <c r="G185" s="86"/>
      <c r="H185" s="86"/>
      <c r="I185" s="86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</row>
    <row r="186" spans="7:21" ht="12.75">
      <c r="G186" s="86"/>
      <c r="H186" s="86"/>
      <c r="I186" s="86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</row>
    <row r="187" spans="7:21" ht="12.75">
      <c r="G187" s="86"/>
      <c r="H187" s="86"/>
      <c r="I187" s="86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</row>
    <row r="188" spans="7:21" ht="12.75">
      <c r="G188" s="86"/>
      <c r="H188" s="86"/>
      <c r="I188" s="86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</row>
    <row r="189" spans="7:21" ht="12.75">
      <c r="G189" s="86"/>
      <c r="H189" s="86"/>
      <c r="I189" s="86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</row>
    <row r="190" spans="7:21" ht="12.75">
      <c r="G190" s="86"/>
      <c r="H190" s="86"/>
      <c r="I190" s="86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</row>
    <row r="191" spans="7:21" ht="12.75">
      <c r="G191" s="86"/>
      <c r="H191" s="86"/>
      <c r="I191" s="86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</row>
    <row r="192" spans="7:21" ht="12.75">
      <c r="G192" s="86"/>
      <c r="H192" s="86"/>
      <c r="I192" s="86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</row>
    <row r="193" spans="7:21" ht="12.75">
      <c r="G193" s="86"/>
      <c r="H193" s="86"/>
      <c r="I193" s="86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</row>
    <row r="194" spans="7:21" ht="12.75">
      <c r="G194" s="86"/>
      <c r="H194" s="86"/>
      <c r="I194" s="86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</row>
    <row r="195" spans="7:21" ht="12.75">
      <c r="G195" s="86"/>
      <c r="H195" s="86"/>
      <c r="I195" s="86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</row>
    <row r="196" spans="7:21" ht="12.75">
      <c r="G196" s="86"/>
      <c r="H196" s="86"/>
      <c r="I196" s="86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</row>
    <row r="197" spans="7:21" ht="12.75">
      <c r="G197" s="86"/>
      <c r="H197" s="86"/>
      <c r="I197" s="86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</row>
    <row r="198" spans="7:21" ht="12.75">
      <c r="G198" s="86"/>
      <c r="H198" s="86"/>
      <c r="I198" s="86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</row>
    <row r="199" spans="7:21" ht="12.75">
      <c r="G199" s="86"/>
      <c r="H199" s="86"/>
      <c r="I199" s="86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</row>
    <row r="200" spans="7:21" ht="12.75">
      <c r="G200" s="86"/>
      <c r="H200" s="86"/>
      <c r="I200" s="86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</row>
    <row r="201" spans="7:21" ht="12.75">
      <c r="G201" s="86"/>
      <c r="H201" s="86"/>
      <c r="I201" s="86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</row>
  </sheetData>
  <sheetProtection/>
  <mergeCells count="33">
    <mergeCell ref="F44:F45"/>
    <mergeCell ref="I49:I50"/>
    <mergeCell ref="F23:F24"/>
    <mergeCell ref="G49:G50"/>
    <mergeCell ref="F35:F39"/>
    <mergeCell ref="F27:F28"/>
    <mergeCell ref="F47:F48"/>
    <mergeCell ref="G23:G24"/>
    <mergeCell ref="H23:H24"/>
    <mergeCell ref="I23:I24"/>
    <mergeCell ref="F54:F63"/>
    <mergeCell ref="F49:F50"/>
    <mergeCell ref="B28:B29"/>
    <mergeCell ref="C44:C45"/>
    <mergeCell ref="E44:E45"/>
    <mergeCell ref="D44:D45"/>
    <mergeCell ref="B44:B45"/>
    <mergeCell ref="E28:E29"/>
    <mergeCell ref="C28:C29"/>
    <mergeCell ref="D28:D29"/>
    <mergeCell ref="B1:I1"/>
    <mergeCell ref="G2:I2"/>
    <mergeCell ref="B3:I3"/>
    <mergeCell ref="F19:F20"/>
    <mergeCell ref="F16:F17"/>
    <mergeCell ref="F8:F9"/>
    <mergeCell ref="I44:I45"/>
    <mergeCell ref="G44:G45"/>
    <mergeCell ref="H49:H50"/>
    <mergeCell ref="G47:G48"/>
    <mergeCell ref="H47:H48"/>
    <mergeCell ref="H44:H45"/>
    <mergeCell ref="I47:I48"/>
  </mergeCells>
  <printOptions/>
  <pageMargins left="0.87" right="0.55" top="0.36" bottom="0.26" header="0.36" footer="0.26"/>
  <pageSetup fitToHeight="32" horizontalDpi="600" verticalDpi="600" orientation="landscape" paperSize="9" scale="2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U251501</cp:lastModifiedBy>
  <cp:lastPrinted>2018-05-11T08:15:31Z</cp:lastPrinted>
  <dcterms:created xsi:type="dcterms:W3CDTF">2014-01-17T10:52:16Z</dcterms:created>
  <dcterms:modified xsi:type="dcterms:W3CDTF">2018-05-11T08:15:36Z</dcterms:modified>
  <cp:category/>
  <cp:version/>
  <cp:contentType/>
  <cp:contentStatus/>
</cp:coreProperties>
</file>